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 01.09.2012" sheetId="1" r:id="rId1"/>
    <sheet name="на 01.08.2012" sheetId="2" r:id="rId2"/>
  </sheets>
  <definedNames/>
  <calcPr fullCalcOnLoad="1"/>
</workbook>
</file>

<file path=xl/sharedStrings.xml><?xml version="1.0" encoding="utf-8"?>
<sst xmlns="http://schemas.openxmlformats.org/spreadsheetml/2006/main" count="106" uniqueCount="47">
  <si>
    <t>"Утверждаю"</t>
  </si>
  <si>
    <t>Глава Семичанского сельского поселения</t>
  </si>
  <si>
    <t>ШТАТНОЕ  РАСПИСАНИЕ</t>
  </si>
  <si>
    <t>№ п/п</t>
  </si>
  <si>
    <t>должность</t>
  </si>
  <si>
    <t>кол-во ед.</t>
  </si>
  <si>
    <t>тарифная ставка оклад</t>
  </si>
  <si>
    <t>сельские</t>
  </si>
  <si>
    <t>%</t>
  </si>
  <si>
    <t>сумма</t>
  </si>
  <si>
    <t>безводные</t>
  </si>
  <si>
    <t>ИТОГО месячный фонд</t>
  </si>
  <si>
    <t>ВСЕГО фонд оплаты</t>
  </si>
  <si>
    <t>Бухгалтер</t>
  </si>
  <si>
    <t>Уборщик служ.помещен.0,3</t>
  </si>
  <si>
    <t>итого</t>
  </si>
  <si>
    <t>Согласовано:</t>
  </si>
  <si>
    <t>Начальник сектора экономики и финансов</t>
  </si>
  <si>
    <t>Г.Г.Жигунова</t>
  </si>
  <si>
    <t>Согласовано</t>
  </si>
  <si>
    <t>всего</t>
  </si>
  <si>
    <t>0,00</t>
  </si>
  <si>
    <t xml:space="preserve">Худ.руководитель </t>
  </si>
  <si>
    <t>25</t>
  </si>
  <si>
    <t>10</t>
  </si>
  <si>
    <t>__________</t>
  </si>
  <si>
    <t>оклад</t>
  </si>
  <si>
    <t>стаж</t>
  </si>
  <si>
    <t>О.С.Александрина</t>
  </si>
  <si>
    <t>С.С.Гергиев</t>
  </si>
  <si>
    <t>15</t>
  </si>
  <si>
    <t>30</t>
  </si>
  <si>
    <t>Р.В.Костромин</t>
  </si>
  <si>
    <t>_________ Р.В.Костромин</t>
  </si>
  <si>
    <t xml:space="preserve">Директор МБУК "Семичанский сДК"        </t>
  </si>
  <si>
    <t>Зав.библиотекой</t>
  </si>
  <si>
    <t>доплата</t>
  </si>
  <si>
    <t xml:space="preserve">Директор </t>
  </si>
  <si>
    <t>до 4611</t>
  </si>
  <si>
    <t>премия</t>
  </si>
  <si>
    <t>Главный бухгалтер</t>
  </si>
  <si>
    <t>с 01 августа по 31 августа 2012года</t>
  </si>
  <si>
    <t>с 01 сентября по 31 августа 2012года</t>
  </si>
  <si>
    <t>Директор МАУК "ЦКДБОН"</t>
  </si>
  <si>
    <t>МАУК "ЦКДБОН" Семичанского сельского поселения Дубовского района Ростовской области</t>
  </si>
  <si>
    <t xml:space="preserve">Директор МАУК "ЦКДБОН"        </t>
  </si>
  <si>
    <t>Гл бухгалтер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</si>
</sst>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0" fontId="0" fillId="0" borderId="11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2" fontId="0" fillId="33" borderId="12" xfId="0" applyNumberFormat="1" applyFill="1" applyBorder="1" applyAlignment="1">
      <alignment/>
    </xf>
    <xf numFmtId="4" fontId="0" fillId="0" borderId="3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47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10.421875" style="0" customWidth="1"/>
    <col min="4" max="4" width="5.00390625" style="0" customWidth="1"/>
    <col min="5" max="5" width="8.8515625" style="0" customWidth="1"/>
    <col min="6" max="6" width="5.00390625" style="0" customWidth="1"/>
    <col min="7" max="7" width="9.28125" style="0" customWidth="1"/>
    <col min="8" max="8" width="5.57421875" style="0" customWidth="1"/>
    <col min="9" max="9" width="8.5742187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9.00390625" style="0" customWidth="1"/>
    <col min="14" max="14" width="10.7109375" style="0" customWidth="1"/>
    <col min="15" max="15" width="8.421875" style="0" customWidth="1"/>
    <col min="16" max="16" width="10.00390625" style="0" customWidth="1"/>
    <col min="17" max="17" width="10.140625" style="0" bestFit="1" customWidth="1"/>
  </cols>
  <sheetData>
    <row r="1" spans="12:18" ht="12.75">
      <c r="L1" s="8"/>
      <c r="M1" s="8"/>
      <c r="N1" s="8"/>
      <c r="O1" s="8"/>
      <c r="P1" s="8"/>
      <c r="Q1" s="8"/>
      <c r="R1" s="8"/>
    </row>
    <row r="2" spans="2:13" ht="12.75">
      <c r="B2" s="74" t="s">
        <v>19</v>
      </c>
      <c r="C2" s="74"/>
      <c r="D2" s="74"/>
      <c r="E2" s="74"/>
      <c r="F2" s="74"/>
      <c r="M2" t="s">
        <v>0</v>
      </c>
    </row>
    <row r="3" spans="2:17" ht="12.75">
      <c r="B3" s="74" t="s">
        <v>1</v>
      </c>
      <c r="C3" s="74"/>
      <c r="D3" s="74"/>
      <c r="E3" s="74"/>
      <c r="F3" s="74"/>
      <c r="M3" s="76" t="s">
        <v>43</v>
      </c>
      <c r="N3" s="76"/>
      <c r="O3" s="76"/>
      <c r="P3" s="76"/>
      <c r="Q3" s="76"/>
    </row>
    <row r="4" spans="2:17" ht="12.75">
      <c r="B4" s="75" t="s">
        <v>25</v>
      </c>
      <c r="C4" s="75"/>
      <c r="D4" s="75"/>
      <c r="E4" s="75"/>
      <c r="F4" t="s">
        <v>29</v>
      </c>
      <c r="M4" s="76" t="s">
        <v>33</v>
      </c>
      <c r="N4" s="76"/>
      <c r="O4" s="76"/>
      <c r="P4" s="76"/>
      <c r="Q4" s="76"/>
    </row>
    <row r="6" spans="6:11" ht="15.75">
      <c r="F6" s="3"/>
      <c r="G6" s="4" t="s">
        <v>2</v>
      </c>
      <c r="H6" s="3"/>
      <c r="I6" s="3"/>
      <c r="J6" s="3"/>
      <c r="K6" s="3"/>
    </row>
    <row r="8" spans="2:19" ht="12.75">
      <c r="B8" s="89" t="s">
        <v>44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4:18" ht="12.75">
      <c r="D9" s="3"/>
      <c r="E9" s="3"/>
      <c r="F9" s="3"/>
      <c r="G9" s="3" t="s">
        <v>42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1" ht="13.5" thickBot="1"/>
    <row r="12" spans="1:17" ht="12.75">
      <c r="A12" s="77" t="s">
        <v>3</v>
      </c>
      <c r="B12" s="95" t="s">
        <v>4</v>
      </c>
      <c r="C12" s="81" t="s">
        <v>26</v>
      </c>
      <c r="D12" s="92" t="s">
        <v>5</v>
      </c>
      <c r="E12" s="92" t="s">
        <v>6</v>
      </c>
      <c r="F12" s="95" t="s">
        <v>7</v>
      </c>
      <c r="G12" s="95"/>
      <c r="H12" s="95" t="s">
        <v>27</v>
      </c>
      <c r="I12" s="95"/>
      <c r="J12" s="95" t="s">
        <v>15</v>
      </c>
      <c r="K12" s="95"/>
      <c r="L12" s="96" t="s">
        <v>10</v>
      </c>
      <c r="M12" s="97"/>
      <c r="N12" s="87" t="s">
        <v>15</v>
      </c>
      <c r="O12" s="39" t="s">
        <v>36</v>
      </c>
      <c r="P12" s="79" t="s">
        <v>11</v>
      </c>
      <c r="Q12" s="90" t="s">
        <v>12</v>
      </c>
    </row>
    <row r="13" spans="1:17" ht="13.5" thickBot="1">
      <c r="A13" s="78"/>
      <c r="B13" s="94"/>
      <c r="C13" s="82"/>
      <c r="D13" s="93"/>
      <c r="E13" s="94"/>
      <c r="F13" s="40" t="s">
        <v>8</v>
      </c>
      <c r="G13" s="40" t="s">
        <v>9</v>
      </c>
      <c r="H13" s="40" t="s">
        <v>8</v>
      </c>
      <c r="I13" s="40" t="s">
        <v>9</v>
      </c>
      <c r="J13" s="83" t="s">
        <v>9</v>
      </c>
      <c r="K13" s="84"/>
      <c r="L13" s="40" t="s">
        <v>8</v>
      </c>
      <c r="M13" s="41" t="s">
        <v>9</v>
      </c>
      <c r="N13" s="88"/>
      <c r="O13" s="42" t="s">
        <v>38</v>
      </c>
      <c r="P13" s="80"/>
      <c r="Q13" s="91"/>
    </row>
    <row r="14" spans="1:17" s="2" customFormat="1" ht="13.5" thickBot="1">
      <c r="A14" s="49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85">
        <v>10</v>
      </c>
      <c r="K14" s="86"/>
      <c r="L14" s="50">
        <v>11</v>
      </c>
      <c r="M14" s="51">
        <v>12</v>
      </c>
      <c r="N14" s="52">
        <v>13</v>
      </c>
      <c r="O14" s="53">
        <v>14</v>
      </c>
      <c r="P14" s="54">
        <v>15</v>
      </c>
      <c r="Q14" s="55">
        <v>16</v>
      </c>
    </row>
    <row r="15" spans="1:17" ht="12.75">
      <c r="A15" s="56">
        <v>1</v>
      </c>
      <c r="B15" s="27" t="s">
        <v>37</v>
      </c>
      <c r="C15" s="17">
        <v>13805</v>
      </c>
      <c r="D15" s="43">
        <v>1</v>
      </c>
      <c r="E15" s="17">
        <f>C15*D15</f>
        <v>13805</v>
      </c>
      <c r="F15" s="29">
        <v>25</v>
      </c>
      <c r="G15" s="17">
        <f>E15*25%</f>
        <v>3451.25</v>
      </c>
      <c r="H15" s="29"/>
      <c r="I15" s="17"/>
      <c r="J15" s="62">
        <f>E15+G15+I15</f>
        <v>17256.25</v>
      </c>
      <c r="K15" s="63"/>
      <c r="L15" s="28">
        <v>0.1</v>
      </c>
      <c r="M15" s="44">
        <f>J15*L15</f>
        <v>1725.625</v>
      </c>
      <c r="N15" s="45">
        <f>J15+M15</f>
        <v>18981.875</v>
      </c>
      <c r="O15" s="46">
        <v>0</v>
      </c>
      <c r="P15" s="47">
        <f>N15+O15</f>
        <v>18981.875</v>
      </c>
      <c r="Q15" s="48">
        <f>P15*4</f>
        <v>75927.5</v>
      </c>
    </row>
    <row r="16" spans="1:17" ht="12.75">
      <c r="A16" s="56">
        <v>2</v>
      </c>
      <c r="B16" s="27" t="s">
        <v>35</v>
      </c>
      <c r="C16" s="17">
        <v>8551</v>
      </c>
      <c r="D16" s="43">
        <v>1</v>
      </c>
      <c r="E16" s="17">
        <f>C16*D16</f>
        <v>8551</v>
      </c>
      <c r="F16" s="29" t="s">
        <v>23</v>
      </c>
      <c r="G16" s="17">
        <f>E16*25%</f>
        <v>2137.75</v>
      </c>
      <c r="H16" s="29" t="s">
        <v>31</v>
      </c>
      <c r="I16" s="17">
        <f>E16*30%</f>
        <v>2565.2999999999997</v>
      </c>
      <c r="J16" s="62">
        <f>E16+G16+I16</f>
        <v>13254.05</v>
      </c>
      <c r="K16" s="63"/>
      <c r="L16" s="28">
        <v>0.1</v>
      </c>
      <c r="M16" s="44">
        <f>J16*L16</f>
        <v>1325.405</v>
      </c>
      <c r="N16" s="45">
        <f>J16+M16</f>
        <v>14579.455</v>
      </c>
      <c r="O16" s="46">
        <v>0</v>
      </c>
      <c r="P16" s="47">
        <f>N16</f>
        <v>14579.455</v>
      </c>
      <c r="Q16" s="48">
        <f>P16*4</f>
        <v>58317.82</v>
      </c>
    </row>
    <row r="17" spans="1:17" ht="12.75">
      <c r="A17" s="57">
        <v>3</v>
      </c>
      <c r="B17" s="1" t="s">
        <v>22</v>
      </c>
      <c r="C17" s="11">
        <v>8546</v>
      </c>
      <c r="D17" s="9">
        <v>1</v>
      </c>
      <c r="E17" s="11">
        <f>C17*D17</f>
        <v>8546</v>
      </c>
      <c r="F17" s="7" t="s">
        <v>23</v>
      </c>
      <c r="G17" s="11">
        <f>E17*25%</f>
        <v>2136.5</v>
      </c>
      <c r="H17" s="7" t="s">
        <v>24</v>
      </c>
      <c r="I17" s="17">
        <f>E17*10%</f>
        <v>854.6</v>
      </c>
      <c r="J17" s="66">
        <f>E17+G17+I17</f>
        <v>11537.1</v>
      </c>
      <c r="K17" s="67"/>
      <c r="L17" s="5">
        <v>0.1</v>
      </c>
      <c r="M17" s="14">
        <f>J17*L17</f>
        <v>1153.71</v>
      </c>
      <c r="N17" s="15">
        <f>J17+M17</f>
        <v>12690.810000000001</v>
      </c>
      <c r="O17" s="13">
        <v>0</v>
      </c>
      <c r="P17" s="16">
        <f>N17+O17</f>
        <v>12690.810000000001</v>
      </c>
      <c r="Q17" s="48">
        <f>P17*4</f>
        <v>50763.240000000005</v>
      </c>
    </row>
    <row r="18" spans="1:17" ht="12.75">
      <c r="A18" s="57">
        <v>4</v>
      </c>
      <c r="B18" s="1" t="s">
        <v>40</v>
      </c>
      <c r="C18" s="11">
        <v>11044</v>
      </c>
      <c r="D18" s="9">
        <v>1</v>
      </c>
      <c r="E18" s="11">
        <f>C18*D18</f>
        <v>11044</v>
      </c>
      <c r="F18" s="7">
        <v>25</v>
      </c>
      <c r="G18" s="11">
        <f>E18*25%</f>
        <v>2761</v>
      </c>
      <c r="H18" s="7" t="s">
        <v>30</v>
      </c>
      <c r="I18" s="11">
        <f>E18*15%</f>
        <v>1656.6</v>
      </c>
      <c r="J18" s="66">
        <f>E18+G18+I18</f>
        <v>15461.6</v>
      </c>
      <c r="K18" s="67"/>
      <c r="L18" s="5">
        <v>0.1</v>
      </c>
      <c r="M18" s="14">
        <f>J18*L18</f>
        <v>1546.16</v>
      </c>
      <c r="N18" s="15">
        <f>J18+M18</f>
        <v>17007.760000000002</v>
      </c>
      <c r="O18" s="13">
        <v>0</v>
      </c>
      <c r="P18" s="16">
        <f>N18+O18</f>
        <v>17007.760000000002</v>
      </c>
      <c r="Q18" s="48">
        <f>P18*4</f>
        <v>68031.04000000001</v>
      </c>
    </row>
    <row r="19" spans="1:17" ht="12.75">
      <c r="A19" s="57">
        <v>5</v>
      </c>
      <c r="B19" s="1" t="s">
        <v>14</v>
      </c>
      <c r="C19" s="11">
        <v>4334</v>
      </c>
      <c r="D19" s="10">
        <v>1.3</v>
      </c>
      <c r="E19" s="11">
        <f>C19*D19</f>
        <v>5634.2</v>
      </c>
      <c r="F19" s="7" t="s">
        <v>21</v>
      </c>
      <c r="G19" s="11">
        <v>0</v>
      </c>
      <c r="H19" s="7" t="s">
        <v>21</v>
      </c>
      <c r="I19" s="11">
        <v>0</v>
      </c>
      <c r="J19" s="66">
        <f>E19+G19+I19</f>
        <v>5634.2</v>
      </c>
      <c r="K19" s="67"/>
      <c r="L19" s="5">
        <v>0.1</v>
      </c>
      <c r="M19" s="14">
        <f>J19*L19</f>
        <v>563.42</v>
      </c>
      <c r="N19" s="15">
        <f>J19+M19</f>
        <v>6197.62</v>
      </c>
      <c r="O19" s="61"/>
      <c r="P19" s="16">
        <f>N19+O19</f>
        <v>6197.62</v>
      </c>
      <c r="Q19" s="48">
        <f>P19*4</f>
        <v>24790.48</v>
      </c>
    </row>
    <row r="20" spans="1:17" ht="13.5" thickBot="1">
      <c r="A20" s="58"/>
      <c r="B20" s="18"/>
      <c r="C20" s="19"/>
      <c r="D20" s="20"/>
      <c r="E20" s="19"/>
      <c r="F20" s="21"/>
      <c r="G20" s="19"/>
      <c r="H20" s="21"/>
      <c r="I20" s="19"/>
      <c r="J20" s="68"/>
      <c r="K20" s="69"/>
      <c r="L20" s="20"/>
      <c r="M20" s="22"/>
      <c r="N20" s="23"/>
      <c r="O20" s="24"/>
      <c r="P20" s="25"/>
      <c r="Q20" s="26"/>
    </row>
    <row r="21" spans="1:17" ht="13.5" thickBot="1">
      <c r="A21" s="31"/>
      <c r="B21" s="32" t="s">
        <v>15</v>
      </c>
      <c r="C21" s="33"/>
      <c r="D21" s="34">
        <f>SUM(D15:D19)</f>
        <v>5.3</v>
      </c>
      <c r="E21" s="33">
        <f>SUM(E15:E19)</f>
        <v>47580.2</v>
      </c>
      <c r="F21" s="35"/>
      <c r="G21" s="33">
        <f>SUM(G15:G19)</f>
        <v>10486.5</v>
      </c>
      <c r="H21" s="35"/>
      <c r="I21" s="33">
        <f>SUM(I15:I19)</f>
        <v>5076.5</v>
      </c>
      <c r="J21" s="70">
        <f>SUM(J15:K20)</f>
        <v>63143.2</v>
      </c>
      <c r="K21" s="71"/>
      <c r="L21" s="34"/>
      <c r="M21" s="36">
        <f>SUM(M15:M19)</f>
        <v>6314.32</v>
      </c>
      <c r="N21" s="30">
        <f>SUM(N15:N20)</f>
        <v>69457.52</v>
      </c>
      <c r="O21" s="37">
        <f>O15+O18+O19</f>
        <v>0</v>
      </c>
      <c r="P21" s="30">
        <f>SUM(P15:P20)</f>
        <v>69457.52</v>
      </c>
      <c r="Q21" s="38">
        <f>SUM(Q15:Q20)</f>
        <v>277830.08</v>
      </c>
    </row>
    <row r="22" spans="1:17" ht="12.75">
      <c r="A22" s="27"/>
      <c r="B22" s="28" t="s">
        <v>39</v>
      </c>
      <c r="C22" s="28"/>
      <c r="D22" s="12"/>
      <c r="E22" s="12"/>
      <c r="F22" s="29"/>
      <c r="G22" s="12"/>
      <c r="H22" s="29"/>
      <c r="I22" s="12"/>
      <c r="J22" s="72"/>
      <c r="K22" s="73"/>
      <c r="L22" s="28"/>
      <c r="M22" s="12"/>
      <c r="N22" s="12"/>
      <c r="O22" s="59">
        <v>0.05</v>
      </c>
      <c r="P22" s="17">
        <f>P21*O22</f>
        <v>3472.876</v>
      </c>
      <c r="Q22" s="17">
        <f>Q21*O22</f>
        <v>13891.504</v>
      </c>
    </row>
    <row r="23" spans="1:17" ht="12.75">
      <c r="A23" s="1"/>
      <c r="B23" s="1" t="s">
        <v>20</v>
      </c>
      <c r="C23" s="1"/>
      <c r="D23" s="6"/>
      <c r="E23" s="6"/>
      <c r="F23" s="7"/>
      <c r="G23" s="6"/>
      <c r="H23" s="7"/>
      <c r="I23" s="6"/>
      <c r="J23" s="64"/>
      <c r="K23" s="65"/>
      <c r="L23" s="6"/>
      <c r="M23" s="6"/>
      <c r="N23" s="6"/>
      <c r="O23" s="6"/>
      <c r="P23" s="6"/>
      <c r="Q23" s="60">
        <f>Q21+Q22</f>
        <v>291721.58400000003</v>
      </c>
    </row>
    <row r="24" spans="1:17" ht="12.75">
      <c r="A24" s="1"/>
      <c r="B24" s="1"/>
      <c r="C24" s="1"/>
      <c r="D24" s="6"/>
      <c r="E24" s="6"/>
      <c r="F24" s="7"/>
      <c r="G24" s="6"/>
      <c r="H24" s="7"/>
      <c r="I24" s="6"/>
      <c r="J24" s="64"/>
      <c r="K24" s="65"/>
      <c r="L24" s="6"/>
      <c r="M24" s="6"/>
      <c r="N24" s="6"/>
      <c r="O24" s="6"/>
      <c r="P24" s="6"/>
      <c r="Q24" s="11"/>
    </row>
    <row r="27" spans="2:11" ht="12.75">
      <c r="B27" t="s">
        <v>34</v>
      </c>
      <c r="K27" t="s">
        <v>32</v>
      </c>
    </row>
    <row r="29" spans="2:15" ht="12.75">
      <c r="B29" t="s">
        <v>13</v>
      </c>
      <c r="K29" s="74" t="s">
        <v>28</v>
      </c>
      <c r="L29" s="74"/>
      <c r="M29" s="74"/>
      <c r="N29" s="74"/>
      <c r="O29" s="74"/>
    </row>
    <row r="31" spans="2:11" ht="12.75">
      <c r="B31" t="s">
        <v>16</v>
      </c>
      <c r="D31" t="s">
        <v>17</v>
      </c>
      <c r="K31" t="s">
        <v>18</v>
      </c>
    </row>
  </sheetData>
  <sheetProtection/>
  <mergeCells count="31">
    <mergeCell ref="Q12:Q13"/>
    <mergeCell ref="D12:D13"/>
    <mergeCell ref="E12:E13"/>
    <mergeCell ref="F12:G12"/>
    <mergeCell ref="H12:I12"/>
    <mergeCell ref="J12:K12"/>
    <mergeCell ref="L12:M12"/>
    <mergeCell ref="A12:A13"/>
    <mergeCell ref="P12:P13"/>
    <mergeCell ref="C12:C13"/>
    <mergeCell ref="J13:K13"/>
    <mergeCell ref="J14:K14"/>
    <mergeCell ref="J15:K15"/>
    <mergeCell ref="N12:N13"/>
    <mergeCell ref="B12:B13"/>
    <mergeCell ref="B2:F2"/>
    <mergeCell ref="B3:F3"/>
    <mergeCell ref="B4:E4"/>
    <mergeCell ref="M3:Q3"/>
    <mergeCell ref="M4:Q4"/>
    <mergeCell ref="K29:O29"/>
    <mergeCell ref="J17:K17"/>
    <mergeCell ref="J18:K18"/>
    <mergeCell ref="J23:K23"/>
    <mergeCell ref="B8:S8"/>
    <mergeCell ref="J16:K16"/>
    <mergeCell ref="J24:K24"/>
    <mergeCell ref="J19:K19"/>
    <mergeCell ref="J20:K20"/>
    <mergeCell ref="J21:K21"/>
    <mergeCell ref="J22:K22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B16">
      <selection activeCell="L36" sqref="L36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10.421875" style="0" customWidth="1"/>
    <col min="4" max="4" width="5.00390625" style="0" customWidth="1"/>
    <col min="5" max="5" width="8.8515625" style="0" customWidth="1"/>
    <col min="6" max="6" width="5.00390625" style="0" customWidth="1"/>
    <col min="7" max="7" width="8.28125" style="0" customWidth="1"/>
    <col min="8" max="8" width="5.57421875" style="0" customWidth="1"/>
    <col min="9" max="9" width="8.5742187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9.00390625" style="0" customWidth="1"/>
    <col min="14" max="14" width="10.7109375" style="0" customWidth="1"/>
    <col min="15" max="15" width="8.421875" style="0" customWidth="1"/>
    <col min="16" max="16" width="10.00390625" style="0" customWidth="1"/>
    <col min="17" max="17" width="10.140625" style="0" bestFit="1" customWidth="1"/>
  </cols>
  <sheetData>
    <row r="1" spans="12:18" ht="12.75">
      <c r="L1" s="8"/>
      <c r="M1" s="8"/>
      <c r="N1" s="8"/>
      <c r="O1" s="8"/>
      <c r="P1" s="8"/>
      <c r="Q1" s="8"/>
      <c r="R1" s="8"/>
    </row>
    <row r="2" spans="2:13" ht="12.75">
      <c r="B2" s="74" t="s">
        <v>19</v>
      </c>
      <c r="C2" s="74"/>
      <c r="D2" s="74"/>
      <c r="E2" s="74"/>
      <c r="F2" s="74"/>
      <c r="M2" t="s">
        <v>0</v>
      </c>
    </row>
    <row r="3" spans="2:17" ht="12.75">
      <c r="B3" s="74" t="s">
        <v>1</v>
      </c>
      <c r="C3" s="74"/>
      <c r="D3" s="74"/>
      <c r="E3" s="74"/>
      <c r="F3" s="74"/>
      <c r="M3" s="76" t="s">
        <v>43</v>
      </c>
      <c r="N3" s="76"/>
      <c r="O3" s="76"/>
      <c r="P3" s="76"/>
      <c r="Q3" s="76"/>
    </row>
    <row r="4" spans="2:17" ht="12.75">
      <c r="B4" s="75" t="s">
        <v>25</v>
      </c>
      <c r="C4" s="75"/>
      <c r="D4" s="75"/>
      <c r="E4" s="75"/>
      <c r="F4" t="s">
        <v>29</v>
      </c>
      <c r="M4" s="76" t="s">
        <v>33</v>
      </c>
      <c r="N4" s="76"/>
      <c r="O4" s="76"/>
      <c r="P4" s="76"/>
      <c r="Q4" s="76"/>
    </row>
    <row r="6" spans="6:11" ht="15.75">
      <c r="F6" s="3"/>
      <c r="G6" s="4" t="s">
        <v>2</v>
      </c>
      <c r="H6" s="3"/>
      <c r="I6" s="3"/>
      <c r="J6" s="3"/>
      <c r="K6" s="3"/>
    </row>
    <row r="8" spans="2:19" ht="12.75">
      <c r="B8" s="98" t="s">
        <v>44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4:18" ht="12.75">
      <c r="D9" s="3"/>
      <c r="E9" s="3"/>
      <c r="F9" s="3"/>
      <c r="G9" s="3" t="s">
        <v>41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1" ht="13.5" thickBot="1"/>
    <row r="12" spans="1:17" ht="12.75">
      <c r="A12" s="77" t="s">
        <v>3</v>
      </c>
      <c r="B12" s="95" t="s">
        <v>4</v>
      </c>
      <c r="C12" s="81" t="s">
        <v>26</v>
      </c>
      <c r="D12" s="92" t="s">
        <v>5</v>
      </c>
      <c r="E12" s="92" t="s">
        <v>6</v>
      </c>
      <c r="F12" s="95" t="s">
        <v>7</v>
      </c>
      <c r="G12" s="95"/>
      <c r="H12" s="95" t="s">
        <v>27</v>
      </c>
      <c r="I12" s="95"/>
      <c r="J12" s="95" t="s">
        <v>15</v>
      </c>
      <c r="K12" s="95"/>
      <c r="L12" s="96" t="s">
        <v>10</v>
      </c>
      <c r="M12" s="97"/>
      <c r="N12" s="87" t="s">
        <v>15</v>
      </c>
      <c r="O12" s="39" t="s">
        <v>36</v>
      </c>
      <c r="P12" s="79" t="s">
        <v>11</v>
      </c>
      <c r="Q12" s="90" t="s">
        <v>12</v>
      </c>
    </row>
    <row r="13" spans="1:17" ht="13.5" thickBot="1">
      <c r="A13" s="78"/>
      <c r="B13" s="94"/>
      <c r="C13" s="82"/>
      <c r="D13" s="93"/>
      <c r="E13" s="94"/>
      <c r="F13" s="40" t="s">
        <v>8</v>
      </c>
      <c r="G13" s="40" t="s">
        <v>9</v>
      </c>
      <c r="H13" s="40" t="s">
        <v>8</v>
      </c>
      <c r="I13" s="40" t="s">
        <v>9</v>
      </c>
      <c r="J13" s="83" t="s">
        <v>9</v>
      </c>
      <c r="K13" s="84"/>
      <c r="L13" s="40" t="s">
        <v>8</v>
      </c>
      <c r="M13" s="41" t="s">
        <v>9</v>
      </c>
      <c r="N13" s="88"/>
      <c r="O13" s="42" t="s">
        <v>38</v>
      </c>
      <c r="P13" s="80"/>
      <c r="Q13" s="91"/>
    </row>
    <row r="14" spans="1:17" s="2" customFormat="1" ht="13.5" thickBot="1">
      <c r="A14" s="49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85">
        <v>10</v>
      </c>
      <c r="K14" s="86"/>
      <c r="L14" s="50">
        <v>11</v>
      </c>
      <c r="M14" s="51">
        <v>12</v>
      </c>
      <c r="N14" s="52">
        <v>13</v>
      </c>
      <c r="O14" s="53">
        <v>14</v>
      </c>
      <c r="P14" s="54">
        <v>15</v>
      </c>
      <c r="Q14" s="55">
        <v>16</v>
      </c>
    </row>
    <row r="15" spans="1:17" ht="12.75">
      <c r="A15" s="56">
        <v>1</v>
      </c>
      <c r="B15" s="27" t="s">
        <v>37</v>
      </c>
      <c r="C15" s="17">
        <v>10619</v>
      </c>
      <c r="D15" s="43">
        <v>1</v>
      </c>
      <c r="E15" s="17">
        <f>C15*D15</f>
        <v>10619</v>
      </c>
      <c r="F15" s="29">
        <v>25</v>
      </c>
      <c r="G15" s="17">
        <f>E15*25%</f>
        <v>2654.75</v>
      </c>
      <c r="H15" s="29"/>
      <c r="I15" s="17"/>
      <c r="J15" s="62">
        <f>E15+G15+I15</f>
        <v>13273.75</v>
      </c>
      <c r="K15" s="63"/>
      <c r="L15" s="28">
        <v>0.1</v>
      </c>
      <c r="M15" s="44">
        <f>J15*L15</f>
        <v>1327.375</v>
      </c>
      <c r="N15" s="45">
        <f>J15+M15</f>
        <v>14601.125</v>
      </c>
      <c r="O15" s="46">
        <v>0</v>
      </c>
      <c r="P15" s="47">
        <f>N15+O15</f>
        <v>14601.125</v>
      </c>
      <c r="Q15" s="48">
        <f>P15*1</f>
        <v>14601.125</v>
      </c>
    </row>
    <row r="16" spans="1:17" ht="12.75">
      <c r="A16" s="56"/>
      <c r="B16" s="27" t="s">
        <v>35</v>
      </c>
      <c r="C16" s="17">
        <v>6578</v>
      </c>
      <c r="D16" s="43">
        <v>1</v>
      </c>
      <c r="E16" s="17">
        <f>C16*D16</f>
        <v>6578</v>
      </c>
      <c r="F16" s="29" t="s">
        <v>23</v>
      </c>
      <c r="G16" s="17">
        <f>E16*25%</f>
        <v>1644.5</v>
      </c>
      <c r="H16" s="29" t="s">
        <v>31</v>
      </c>
      <c r="I16" s="17">
        <f>E16*30%</f>
        <v>1973.3999999999999</v>
      </c>
      <c r="J16" s="62">
        <f>E16+G16+I16</f>
        <v>10195.9</v>
      </c>
      <c r="K16" s="63"/>
      <c r="L16" s="28">
        <v>0.1</v>
      </c>
      <c r="M16" s="44">
        <f>J16*L16</f>
        <v>1019.59</v>
      </c>
      <c r="N16" s="45">
        <f>J16+M16</f>
        <v>11215.49</v>
      </c>
      <c r="O16" s="46">
        <v>0</v>
      </c>
      <c r="P16" s="47">
        <f>N16</f>
        <v>11215.49</v>
      </c>
      <c r="Q16" s="48">
        <f>P16*1</f>
        <v>11215.49</v>
      </c>
    </row>
    <row r="17" spans="1:17" ht="12.75">
      <c r="A17" s="57">
        <v>2</v>
      </c>
      <c r="B17" s="1" t="s">
        <v>22</v>
      </c>
      <c r="C17" s="11">
        <v>6574</v>
      </c>
      <c r="D17" s="9">
        <v>1</v>
      </c>
      <c r="E17" s="11">
        <f>C17*D17</f>
        <v>6574</v>
      </c>
      <c r="F17" s="7" t="s">
        <v>23</v>
      </c>
      <c r="G17" s="11">
        <f>E17*25%</f>
        <v>1643.5</v>
      </c>
      <c r="H17" s="7" t="s">
        <v>24</v>
      </c>
      <c r="I17" s="17">
        <f>E17*10%</f>
        <v>657.4000000000001</v>
      </c>
      <c r="J17" s="66">
        <f>E17+G17+I17</f>
        <v>8874.9</v>
      </c>
      <c r="K17" s="67"/>
      <c r="L17" s="5">
        <v>0.1</v>
      </c>
      <c r="M17" s="14">
        <f>J17*L17</f>
        <v>887.49</v>
      </c>
      <c r="N17" s="15">
        <f>J17+M17</f>
        <v>9762.39</v>
      </c>
      <c r="O17" s="13">
        <v>0</v>
      </c>
      <c r="P17" s="16">
        <f>N17+O17</f>
        <v>9762.39</v>
      </c>
      <c r="Q17" s="48">
        <f>P17*1</f>
        <v>9762.39</v>
      </c>
    </row>
    <row r="18" spans="1:17" ht="12.75">
      <c r="A18" s="57">
        <v>3</v>
      </c>
      <c r="B18" s="1" t="s">
        <v>40</v>
      </c>
      <c r="C18" s="11">
        <v>8495</v>
      </c>
      <c r="D18" s="9">
        <v>1</v>
      </c>
      <c r="E18" s="11">
        <f>C18*D18</f>
        <v>8495</v>
      </c>
      <c r="F18" s="7">
        <v>25</v>
      </c>
      <c r="G18" s="11">
        <f>E18*25%</f>
        <v>2123.75</v>
      </c>
      <c r="H18" s="7" t="s">
        <v>30</v>
      </c>
      <c r="I18" s="11">
        <f>E18*15%</f>
        <v>1274.25</v>
      </c>
      <c r="J18" s="66">
        <f>E18+G18+I18</f>
        <v>11893</v>
      </c>
      <c r="K18" s="67"/>
      <c r="L18" s="5">
        <v>0.1</v>
      </c>
      <c r="M18" s="14">
        <f>J18*L18</f>
        <v>1189.3</v>
      </c>
      <c r="N18" s="15">
        <f>J18+M18</f>
        <v>13082.3</v>
      </c>
      <c r="O18" s="13">
        <v>0</v>
      </c>
      <c r="P18" s="16">
        <f>N18+O18</f>
        <v>13082.3</v>
      </c>
      <c r="Q18" s="48">
        <f>P18*1</f>
        <v>13082.3</v>
      </c>
    </row>
    <row r="19" spans="1:17" ht="12.75">
      <c r="A19" s="57">
        <v>4</v>
      </c>
      <c r="B19" s="1" t="s">
        <v>14</v>
      </c>
      <c r="C19" s="11">
        <v>3334</v>
      </c>
      <c r="D19" s="10">
        <v>1.3</v>
      </c>
      <c r="E19" s="11">
        <f>C19*D19</f>
        <v>4334.2</v>
      </c>
      <c r="F19" s="7" t="s">
        <v>21</v>
      </c>
      <c r="G19" s="11">
        <v>0</v>
      </c>
      <c r="H19" s="7" t="s">
        <v>21</v>
      </c>
      <c r="I19" s="11">
        <v>0</v>
      </c>
      <c r="J19" s="66">
        <f>E19+G19+I19</f>
        <v>4334.2</v>
      </c>
      <c r="K19" s="67"/>
      <c r="L19" s="5">
        <v>0.1</v>
      </c>
      <c r="M19" s="14">
        <f>J19*L19</f>
        <v>433.42</v>
      </c>
      <c r="N19" s="15">
        <f>J19+M19</f>
        <v>4767.62</v>
      </c>
      <c r="O19" s="13">
        <v>1226.68</v>
      </c>
      <c r="P19" s="16">
        <f>N19+O19</f>
        <v>5994.3</v>
      </c>
      <c r="Q19" s="48">
        <f>P19*1</f>
        <v>5994.3</v>
      </c>
    </row>
    <row r="20" spans="1:17" ht="13.5" thickBot="1">
      <c r="A20" s="58"/>
      <c r="B20" s="18"/>
      <c r="C20" s="19"/>
      <c r="D20" s="20"/>
      <c r="E20" s="19"/>
      <c r="F20" s="21"/>
      <c r="G20" s="19"/>
      <c r="H20" s="21"/>
      <c r="I20" s="19"/>
      <c r="J20" s="68"/>
      <c r="K20" s="69"/>
      <c r="L20" s="20"/>
      <c r="M20" s="22"/>
      <c r="N20" s="23"/>
      <c r="O20" s="24"/>
      <c r="P20" s="25"/>
      <c r="Q20" s="26"/>
    </row>
    <row r="21" spans="1:17" ht="13.5" thickBot="1">
      <c r="A21" s="31"/>
      <c r="B21" s="32" t="s">
        <v>15</v>
      </c>
      <c r="C21" s="33"/>
      <c r="D21" s="34">
        <f>SUM(D15:D19)</f>
        <v>5.3</v>
      </c>
      <c r="E21" s="33">
        <f>SUM(E15:E19)</f>
        <v>36600.2</v>
      </c>
      <c r="F21" s="35"/>
      <c r="G21" s="33">
        <f>SUM(G15:G19)</f>
        <v>8066.5</v>
      </c>
      <c r="H21" s="35"/>
      <c r="I21" s="33">
        <f>SUM(I15:I19)</f>
        <v>3905.05</v>
      </c>
      <c r="J21" s="70">
        <f>SUM(J15:K20)</f>
        <v>48571.75</v>
      </c>
      <c r="K21" s="71"/>
      <c r="L21" s="34"/>
      <c r="M21" s="36">
        <f>SUM(M15:M19)</f>
        <v>4857.175</v>
      </c>
      <c r="N21" s="30">
        <f>SUM(N15:N20)</f>
        <v>53428.924999999996</v>
      </c>
      <c r="O21" s="37">
        <f>O15+O18+O19</f>
        <v>1226.68</v>
      </c>
      <c r="P21" s="30">
        <f>SUM(P15:P20)</f>
        <v>54655.604999999996</v>
      </c>
      <c r="Q21" s="38">
        <f>SUM(Q15:Q20)</f>
        <v>54655.604999999996</v>
      </c>
    </row>
    <row r="22" spans="1:17" ht="12.75">
      <c r="A22" s="27"/>
      <c r="B22" s="28" t="s">
        <v>39</v>
      </c>
      <c r="C22" s="28"/>
      <c r="D22" s="12"/>
      <c r="E22" s="12"/>
      <c r="F22" s="29"/>
      <c r="G22" s="12"/>
      <c r="H22" s="29"/>
      <c r="I22" s="12"/>
      <c r="J22" s="72"/>
      <c r="K22" s="73"/>
      <c r="L22" s="28"/>
      <c r="M22" s="12"/>
      <c r="N22" s="12"/>
      <c r="O22" s="59">
        <v>0.05</v>
      </c>
      <c r="P22" s="17">
        <f>P21*O22</f>
        <v>2732.78025</v>
      </c>
      <c r="Q22" s="17">
        <f>Q21*O22</f>
        <v>2732.78025</v>
      </c>
    </row>
    <row r="23" spans="1:17" ht="12.75">
      <c r="A23" s="1"/>
      <c r="B23" s="1" t="s">
        <v>20</v>
      </c>
      <c r="C23" s="1"/>
      <c r="D23" s="6"/>
      <c r="E23" s="6"/>
      <c r="F23" s="7"/>
      <c r="G23" s="6"/>
      <c r="H23" s="7"/>
      <c r="I23" s="6"/>
      <c r="J23" s="64"/>
      <c r="K23" s="65"/>
      <c r="L23" s="6"/>
      <c r="M23" s="6"/>
      <c r="N23" s="6"/>
      <c r="O23" s="6"/>
      <c r="P23" s="6"/>
      <c r="Q23" s="60">
        <f>Q21+Q22</f>
        <v>57388.38524999999</v>
      </c>
    </row>
    <row r="24" spans="1:17" ht="12.75">
      <c r="A24" s="1"/>
      <c r="B24" s="1"/>
      <c r="C24" s="1"/>
      <c r="D24" s="6"/>
      <c r="E24" s="6"/>
      <c r="F24" s="7"/>
      <c r="G24" s="6"/>
      <c r="H24" s="7"/>
      <c r="I24" s="6"/>
      <c r="J24" s="64"/>
      <c r="K24" s="65"/>
      <c r="L24" s="6"/>
      <c r="M24" s="6"/>
      <c r="N24" s="6"/>
      <c r="O24" s="6"/>
      <c r="P24" s="6"/>
      <c r="Q24" s="11"/>
    </row>
    <row r="27" spans="2:11" ht="12.75">
      <c r="B27" t="s">
        <v>45</v>
      </c>
      <c r="K27" t="s">
        <v>32</v>
      </c>
    </row>
    <row r="29" spans="2:15" ht="12.75">
      <c r="B29" t="s">
        <v>46</v>
      </c>
      <c r="K29" s="74" t="s">
        <v>28</v>
      </c>
      <c r="L29" s="74"/>
      <c r="M29" s="74"/>
      <c r="N29" s="74"/>
      <c r="O29" s="74"/>
    </row>
    <row r="31" spans="2:11" ht="12.75">
      <c r="B31" t="s">
        <v>16</v>
      </c>
      <c r="D31" t="s">
        <v>17</v>
      </c>
      <c r="K31" t="s">
        <v>18</v>
      </c>
    </row>
  </sheetData>
  <sheetProtection/>
  <mergeCells count="31">
    <mergeCell ref="J24:K24"/>
    <mergeCell ref="J19:K19"/>
    <mergeCell ref="J20:K20"/>
    <mergeCell ref="J21:K21"/>
    <mergeCell ref="J22:K22"/>
    <mergeCell ref="B2:F2"/>
    <mergeCell ref="B3:F3"/>
    <mergeCell ref="B4:E4"/>
    <mergeCell ref="M3:Q3"/>
    <mergeCell ref="M4:Q4"/>
    <mergeCell ref="J16:K16"/>
    <mergeCell ref="K29:O29"/>
    <mergeCell ref="A12:A13"/>
    <mergeCell ref="P12:P13"/>
    <mergeCell ref="C12:C13"/>
    <mergeCell ref="J13:K13"/>
    <mergeCell ref="J14:K14"/>
    <mergeCell ref="J15:K15"/>
    <mergeCell ref="J17:K17"/>
    <mergeCell ref="J18:K18"/>
    <mergeCell ref="J23:K23"/>
    <mergeCell ref="N12:N13"/>
    <mergeCell ref="B8:S8"/>
    <mergeCell ref="Q12:Q13"/>
    <mergeCell ref="D12:D13"/>
    <mergeCell ref="E12:E13"/>
    <mergeCell ref="F12:G12"/>
    <mergeCell ref="H12:I12"/>
    <mergeCell ref="J12:K12"/>
    <mergeCell ref="L12:M12"/>
    <mergeCell ref="B12:B13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2012-07-24T07:11:02Z</cp:lastPrinted>
  <dcterms:created xsi:type="dcterms:W3CDTF">1996-10-08T23:32:33Z</dcterms:created>
  <dcterms:modified xsi:type="dcterms:W3CDTF">2012-07-24T07:11:31Z</dcterms:modified>
  <cp:category/>
  <cp:version/>
  <cp:contentType/>
  <cp:contentStatus/>
</cp:coreProperties>
</file>