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2"/>
  </bookViews>
  <sheets>
    <sheet name="стр.1" sheetId="1" r:id="rId1"/>
    <sheet name="стр.2" sheetId="2" r:id="rId2"/>
    <sheet name="стр.3" sheetId="3" r:id="rId3"/>
  </sheets>
  <externalReferences>
    <externalReference r:id="rId6"/>
  </externalReferences>
  <definedNames>
    <definedName name="_xlnm.Print_Area" localSheetId="0">'стр.1'!$A$1:$DD$63</definedName>
    <definedName name="_xlnm.Print_Area" localSheetId="1">'стр.2'!$A$1:$CO$46</definedName>
    <definedName name="_xlnm.Print_Area" localSheetId="2">'стр.3'!$A$1:$CO$39</definedName>
  </definedNames>
  <calcPr fullCalcOnLoad="1"/>
</workbook>
</file>

<file path=xl/sharedStrings.xml><?xml version="1.0" encoding="utf-8"?>
<sst xmlns="http://schemas.openxmlformats.org/spreadsheetml/2006/main" count="265" uniqueCount="214">
  <si>
    <t>Дата</t>
  </si>
  <si>
    <t>Форма по ОКУД</t>
  </si>
  <si>
    <t>по ОКПО</t>
  </si>
  <si>
    <t>в том числе:</t>
  </si>
  <si>
    <t>Периодичность: месячная</t>
  </si>
  <si>
    <t>Код стро-ки</t>
  </si>
  <si>
    <t>х</t>
  </si>
  <si>
    <t>по ОКАТО</t>
  </si>
  <si>
    <t>Исполнено</t>
  </si>
  <si>
    <t>Доходы бюджета - всего</t>
  </si>
  <si>
    <t>1. ДОХОДЫ БЮДЖЕТА</t>
  </si>
  <si>
    <t>КОДЫ</t>
  </si>
  <si>
    <t>010</t>
  </si>
  <si>
    <t>Наименование показателя</t>
  </si>
  <si>
    <t>Расходы бюджета - всего</t>
  </si>
  <si>
    <t>200</t>
  </si>
  <si>
    <t>Результат кассового исполнения бюджета (дефицит/профицит)</t>
  </si>
  <si>
    <t>450</t>
  </si>
  <si>
    <t>Утвержденные бюджетные назначения</t>
  </si>
  <si>
    <t>500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</si>
  <si>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</si>
  <si>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</si>
  <si>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</si>
  <si>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</si>
  <si>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</si>
  <si>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</si>
  <si>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</si>
  <si>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</si>
  <si>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</si>
  <si>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</si>
  <si>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</si>
  <si>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Глава по БК</t>
  </si>
  <si>
    <t xml:space="preserve"> г.</t>
  </si>
  <si>
    <t xml:space="preserve">на 1 </t>
  </si>
  <si>
    <t>Наименование</t>
  </si>
  <si>
    <t>финансового органа</t>
  </si>
  <si>
    <t>Код дохода 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</si>
  <si>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</si>
  <si>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</si>
  <si>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>источники внешнего финансирования бюджета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</si>
  <si>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</si>
  <si>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</si>
  <si>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</si>
  <si>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«</t>
  </si>
  <si>
    <t>»</t>
  </si>
  <si>
    <t>Администрация Семичанского сельского поселения</t>
  </si>
  <si>
    <t>04226511</t>
  </si>
  <si>
    <t>951</t>
  </si>
  <si>
    <t>60213871000</t>
  </si>
  <si>
    <t>НАЛОГИ НА ПРИБЫЛЬ, ДОХОДЫ</t>
  </si>
  <si>
    <t>Налог на доходы физических лиц</t>
  </si>
  <si>
    <t>НАЛОГОВЫЕ И НЕНАЛОГОВЫЕ ДОХОДЫ</t>
  </si>
  <si>
    <t>Заработная плата</t>
  </si>
  <si>
    <t>Начисления на выплаты по оплате труда</t>
  </si>
  <si>
    <t>Услуги связи</t>
  </si>
  <si>
    <t>Прочие расходы</t>
  </si>
  <si>
    <t>00001050000000000000</t>
  </si>
  <si>
    <t>00001050201100000510</t>
  </si>
  <si>
    <t>00001050201100000610</t>
  </si>
  <si>
    <t>Г.Г. Жигунова</t>
  </si>
  <si>
    <t>Т. А. Клачкова</t>
  </si>
  <si>
    <t>000 1 00 00000 00 0000 000</t>
  </si>
  <si>
    <t>Неисполненные назначения</t>
  </si>
  <si>
    <t>ОТЧЕТ ОБ ИСПОЛНЕНИИ БЮДЖЕТА</t>
  </si>
  <si>
    <t>0503117</t>
  </si>
  <si>
    <t>Наименование публично-правового образования</t>
  </si>
  <si>
    <t>Муниципальное образование Семичанское сельское поселение</t>
  </si>
  <si>
    <t xml:space="preserve">Единица измерения: руб. </t>
  </si>
  <si>
    <t>383</t>
  </si>
  <si>
    <t>Форма 0503117</t>
  </si>
  <si>
    <t>2. Расходы бюджета</t>
  </si>
  <si>
    <t>Изменение остатков средств</t>
  </si>
  <si>
    <t xml:space="preserve">увеличение остатков средств, </t>
  </si>
  <si>
    <t>уменьшение остатков средств</t>
  </si>
  <si>
    <t>3. Источники финансирования дефициа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</si>
  <si>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</si>
  <si>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</si>
  <si>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</si>
  <si>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</si>
  <si>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</si>
  <si>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</si>
  <si>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</si>
  <si>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</si>
  <si>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</si>
  <si>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</si>
  <si>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</si>
  <si>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</si>
  <si>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</si>
  <si>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</si>
  <si>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</si>
  <si>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</si>
  <si>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</si>
  <si>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</si>
  <si>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</si>
  <si>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</si>
  <si>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</si>
  <si>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</si>
  <si>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</si>
  <si>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</si>
  <si>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</si>
  <si>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</si>
  <si>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</si>
  <si>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</si>
  <si>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</si>
  <si>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</si>
  <si>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</si>
  <si>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</si>
  <si>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</si>
  <si>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 xml:space="preserve">Прчие межбюджетные трансферты, передаваемые бюджетам </t>
  </si>
  <si>
    <t>Прчие межбюджетные трансферты, передаваемые бюджетам  поселений</t>
  </si>
  <si>
    <t>000 1 01 00000 00 0000 000</t>
  </si>
  <si>
    <t>000 1 01 02000 01 0000 110</t>
  </si>
  <si>
    <t>000 1 01 02010 01 0000 110</t>
  </si>
  <si>
    <t>000 1 01 02020 01 0000 110</t>
  </si>
  <si>
    <t>000 1 05 00000 00 0000 000</t>
  </si>
  <si>
    <t>000 1 05 01000 00 0000 110</t>
  </si>
  <si>
    <t>000 1 05 01010 01 0000 110</t>
  </si>
  <si>
    <t>000 1 05 01011 01 0000 110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</si>
  <si>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</si>
  <si>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</si>
  <si>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</si>
  <si>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</si>
  <si>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</si>
  <si>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</si>
  <si>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</si>
  <si>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</si>
  <si>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</si>
  <si>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000 1 08 04000 00 0000 110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</si>
  <si>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</si>
  <si>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</si>
  <si>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</si>
  <si>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</si>
  <si>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</si>
  <si>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</si>
  <si>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</si>
  <si>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000 2 00 00000 00 0000 000</t>
  </si>
  <si>
    <t>000 2 02 00000 00 0000 000</t>
  </si>
  <si>
    <t>000 2 02 00000 00 0000 151</t>
  </si>
  <si>
    <t>000 2 02 01001 00 0000 151</t>
  </si>
  <si>
    <t>000 2 02 01001 10 0000 151</t>
  </si>
  <si>
    <t>000 2 02 03000 00 0000 151</t>
  </si>
  <si>
    <t>000 2 02 03015 00 0000 151</t>
  </si>
  <si>
    <t>000 0 02 03015 10 0000 151</t>
  </si>
  <si>
    <t>000 2 02 03024 00 0000 151</t>
  </si>
  <si>
    <t>000 2 02 03024 10 0000 151</t>
  </si>
  <si>
    <t>000 2 02 04000 00 0000 151</t>
  </si>
  <si>
    <t>000 2 02 04999 000 0000 151</t>
  </si>
  <si>
    <t>000 2 02 04999 10 0000 151</t>
  </si>
  <si>
    <t>Прочие выплаты</t>
  </si>
  <si>
    <t>Начиления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</si>
  <si>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</si>
  <si>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</si>
  <si>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</si>
  <si>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Безвозмездные перечисления государственным и муниципальным организациям</t>
  </si>
  <si>
    <t>Коммунальные услуги</t>
  </si>
  <si>
    <t>Перечисления другим бюджетам бюджетной системы Российской Федерации</t>
  </si>
  <si>
    <t>Пенсии, пособия выплачиваемые организациями сектора государственного управления</t>
  </si>
  <si>
    <t>951 0505 5210600 540 251</t>
  </si>
  <si>
    <t>000 1 11 05075 10 0000 120</t>
  </si>
  <si>
    <t>000 1 11 05070 00 0000 120</t>
  </si>
  <si>
    <t>Доходы от сдачи в аренду имущества, составляющего казну  ( за исключением земельных участков)</t>
  </si>
  <si>
    <t>Доходы от сдачи в аренду имущества, составляющегогосударственную (муниципальную) казну  ( за исключением земельных участков)</t>
  </si>
  <si>
    <t>000 1 16 00000 00 0000 000</t>
  </si>
  <si>
    <t>000 1 16 51040 02 0000 140</t>
  </si>
  <si>
    <t>ШТРАФЫ, САНКЦИИ, ВОЗМЕЩЕНИЕ УЩЕРБА</t>
  </si>
  <si>
    <t>04</t>
  </si>
  <si>
    <t>14</t>
  </si>
  <si>
    <t>Денежные взыскание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</si>
  <si>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951 0102 9910011 121 211</t>
  </si>
  <si>
    <t>951 0102 9910011 121 213</t>
  </si>
  <si>
    <t>951 0102 9910011 122 212</t>
  </si>
  <si>
    <t>951 0102 9910011 122 213</t>
  </si>
  <si>
    <t>951 0104 9920011 121 211</t>
  </si>
  <si>
    <t>951 0104 9920011 121 213</t>
  </si>
  <si>
    <t>951 0104 9920019 122 212</t>
  </si>
  <si>
    <t>951 0104 9920011 122 212</t>
  </si>
  <si>
    <t>951 0104 99200110 122 213</t>
  </si>
  <si>
    <t xml:space="preserve">951 0104 9920019 244 221 </t>
  </si>
  <si>
    <t xml:space="preserve">951 0104 9920019 244 223 </t>
  </si>
  <si>
    <t xml:space="preserve">951 0104 9920019 244 225 </t>
  </si>
  <si>
    <t xml:space="preserve">951 0104 9920019 244 226 </t>
  </si>
  <si>
    <t>951 0104 9920019 244 340</t>
  </si>
  <si>
    <t>951 0104 9920019 852 290</t>
  </si>
  <si>
    <t>951 0104 9997239 244 340</t>
  </si>
  <si>
    <t>951 0104 0912814 244 340</t>
  </si>
  <si>
    <t>951 0113 0612811 244 226</t>
  </si>
  <si>
    <t>951 0113 1012815 852 290</t>
  </si>
  <si>
    <t>951 0203 9995118 121 211</t>
  </si>
  <si>
    <t>951 0203 9995118 121 213</t>
  </si>
  <si>
    <t>951 0401 0212803 244 225</t>
  </si>
  <si>
    <t>951 0409 0817351 244 225</t>
  </si>
  <si>
    <t>951 0502 0117366 823 241</t>
  </si>
  <si>
    <t>951 0502 0112801 823 241</t>
  </si>
  <si>
    <t>951 0503 0112802 244 223</t>
  </si>
  <si>
    <t>951 0505 1248901 540 251</t>
  </si>
  <si>
    <t>951 0801 0510059 621 241</t>
  </si>
  <si>
    <t>951 1001 1022817 312 263</t>
  </si>
  <si>
    <t>951 1101 0712813 244 340</t>
  </si>
  <si>
    <t xml:space="preserve">Р.И. Крикунов </t>
  </si>
  <si>
    <t>апреля</t>
  </si>
  <si>
    <t>01.04.2014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</si>
  <si>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</si>
  <si>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</si>
  <si>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</si>
  <si>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000 1 13 02065 10 0000 130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</si>
  <si>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</si>
  <si>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</si>
  <si>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</si>
  <si>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</si>
  <si>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</si>
  <si>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951 0406 1117107 244 226</t>
  </si>
  <si>
    <t>951 0409 0812823 244 225</t>
  </si>
  <si>
    <t>951 0502 0117107 823 241</t>
  </si>
  <si>
    <t>951 0309  1248901 540 251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</si>
</sst>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b/>
      <sz val="11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9" fillId="0" borderId="39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39" xfId="0" applyNumberFormat="1" applyFont="1" applyBorder="1" applyAlignment="1">
      <alignment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11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1" fillId="0" borderId="51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1" fillId="0" borderId="55" xfId="0" applyFont="1" applyBorder="1" applyAlignment="1">
      <alignment horizontal="left" indent="2"/>
    </xf>
    <xf numFmtId="0" fontId="11" fillId="0" borderId="34" xfId="0" applyFont="1" applyBorder="1" applyAlignment="1">
      <alignment horizontal="left" indent="2"/>
    </xf>
    <xf numFmtId="0" fontId="11" fillId="0" borderId="35" xfId="0" applyFont="1" applyBorder="1" applyAlignment="1">
      <alignment horizontal="left" indent="2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49" fontId="3" fillId="0" borderId="56" xfId="0" applyNumberFormat="1" applyFont="1" applyBorder="1" applyAlignment="1">
      <alignment horizontal="center" wrapText="1"/>
    </xf>
    <xf numFmtId="49" fontId="3" fillId="0" borderId="57" xfId="0" applyNumberFormat="1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4" fontId="3" fillId="0" borderId="57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59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0" fontId="3" fillId="0" borderId="49" xfId="0" applyFont="1" applyFill="1" applyBorder="1" applyAlignment="1">
      <alignment horizontal="left" indent="1"/>
    </xf>
    <xf numFmtId="0" fontId="3" fillId="0" borderId="50" xfId="0" applyFont="1" applyFill="1" applyBorder="1" applyAlignment="1">
      <alignment horizontal="left" indent="1"/>
    </xf>
    <xf numFmtId="0" fontId="3" fillId="0" borderId="61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3" fillId="0" borderId="55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49" fontId="3" fillId="0" borderId="6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3" fillId="0" borderId="65" xfId="0" applyFont="1" applyFill="1" applyBorder="1" applyAlignment="1">
      <alignment horizontal="left" indent="1"/>
    </xf>
    <xf numFmtId="0" fontId="3" fillId="0" borderId="66" xfId="0" applyFont="1" applyFill="1" applyBorder="1" applyAlignment="1">
      <alignment horizontal="left" indent="1"/>
    </xf>
    <xf numFmtId="0" fontId="3" fillId="0" borderId="67" xfId="0" applyFont="1" applyFill="1" applyBorder="1" applyAlignment="1">
      <alignment horizontal="left" indent="1"/>
    </xf>
    <xf numFmtId="0" fontId="3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6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3" fillId="0" borderId="69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70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.&#1091;&#1095;&#1077;&#1090;\2012&#1075;\&#1086;&#1090;&#1095;&#1077;&#1090;&#1085;&#1086;&#1089;&#1090;&#1100;%202012\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1">
        <row r="27">
          <cell r="A27" t="str">
            <v>Заработная плата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63"/>
  <sheetViews>
    <sheetView view="pageBreakPreview" zoomScaleSheetLayoutView="100" workbookViewId="0" topLeftCell="A1">
      <selection activeCell="CB64" sqref="CB64"/>
    </sheetView>
  </sheetViews>
  <sheetFormatPr defaultColWidth="9.00390625" defaultRowHeight="12.75"/>
  <cols>
    <col min="1" max="24" width="0.875" style="3" customWidth="1"/>
    <col min="25" max="25" width="0.875" style="3" hidden="1" customWidth="1"/>
    <col min="26" max="26" width="0.875" style="3" customWidth="1"/>
    <col min="27" max="27" width="0.6171875" style="3" customWidth="1"/>
    <col min="28" max="28" width="0.875" style="3" hidden="1" customWidth="1"/>
    <col min="29" max="29" width="4.125" style="3" customWidth="1"/>
    <col min="30" max="32" width="0.875" style="3" customWidth="1"/>
    <col min="33" max="33" width="0.6171875" style="3" customWidth="1"/>
    <col min="34" max="34" width="0.875" style="3" hidden="1" customWidth="1"/>
    <col min="35" max="35" width="3.00390625" style="3" customWidth="1"/>
    <col min="36" max="52" width="0.875" style="3" customWidth="1"/>
    <col min="53" max="53" width="8.25390625" style="3" customWidth="1"/>
    <col min="54" max="64" width="0.875" style="3" customWidth="1"/>
    <col min="65" max="65" width="0.2421875" style="3" customWidth="1"/>
    <col min="66" max="66" width="1.875" style="3" customWidth="1"/>
    <col min="67" max="67" width="0.875" style="3" hidden="1" customWidth="1"/>
    <col min="68" max="68" width="0.6171875" style="3" hidden="1" customWidth="1"/>
    <col min="69" max="69" width="0.37109375" style="3" hidden="1" customWidth="1"/>
    <col min="70" max="70" width="0.875" style="3" hidden="1" customWidth="1"/>
    <col min="71" max="71" width="0.74609375" style="3" hidden="1" customWidth="1"/>
    <col min="72" max="75" width="0.875" style="3" hidden="1" customWidth="1"/>
    <col min="76" max="76" width="0.12890625" style="3" hidden="1" customWidth="1"/>
    <col min="77" max="78" width="0.875" style="3" hidden="1" customWidth="1"/>
    <col min="79" max="79" width="1.00390625" style="3" customWidth="1"/>
    <col min="80" max="90" width="0.875" style="3" customWidth="1"/>
    <col min="91" max="91" width="1.875" style="3" customWidth="1"/>
    <col min="92" max="92" width="0.6171875" style="3" customWidth="1"/>
    <col min="93" max="93" width="0.12890625" style="3" customWidth="1"/>
    <col min="94" max="95" width="0.875" style="3" hidden="1" customWidth="1"/>
    <col min="96" max="96" width="0.12890625" style="3" hidden="1" customWidth="1"/>
    <col min="97" max="105" width="0.875" style="3" hidden="1" customWidth="1"/>
    <col min="106" max="106" width="20.25390625" style="3" hidden="1" customWidth="1"/>
    <col min="107" max="107" width="7.00390625" style="3" customWidth="1"/>
    <col min="108" max="108" width="6.25390625" style="3" customWidth="1"/>
    <col min="109" max="16384" width="9.125" style="3" customWidth="1"/>
  </cols>
  <sheetData>
    <row r="1" ht="3" customHeight="1"/>
    <row r="2" spans="1:108" s="10" customFormat="1" ht="14.25" customHeight="1" thickBot="1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/>
      <c r="CO2" s="39" t="s">
        <v>11</v>
      </c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1"/>
    </row>
    <row r="3" spans="1:108" s="10" customFormat="1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9" t="s">
        <v>1</v>
      </c>
      <c r="CN3" s="2"/>
      <c r="CO3" s="43" t="s">
        <v>64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5"/>
    </row>
    <row r="4" spans="1:108" s="10" customFormat="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9" t="s">
        <v>33</v>
      </c>
      <c r="AK4" s="18" t="s">
        <v>199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3">
        <v>20</v>
      </c>
      <c r="BB4" s="23"/>
      <c r="BC4" s="23"/>
      <c r="BD4" s="23"/>
      <c r="BE4" s="24" t="s">
        <v>166</v>
      </c>
      <c r="BF4" s="24"/>
      <c r="BG4" s="24"/>
      <c r="BH4" s="2" t="s">
        <v>32</v>
      </c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9" t="s">
        <v>0</v>
      </c>
      <c r="CN4" s="2"/>
      <c r="CO4" s="19" t="s">
        <v>200</v>
      </c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1"/>
    </row>
    <row r="5" spans="1:108" s="10" customFormat="1" ht="12.7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9" t="s">
        <v>2</v>
      </c>
      <c r="CN5" s="2"/>
      <c r="CO5" s="19" t="s">
        <v>46</v>
      </c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</row>
    <row r="6" spans="1:108" s="10" customFormat="1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22" t="s">
        <v>45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12"/>
      <c r="BZ6" s="12"/>
      <c r="CA6" s="12"/>
      <c r="CB6" s="12"/>
      <c r="CC6" s="12"/>
      <c r="CD6" s="11"/>
      <c r="CE6" s="2"/>
      <c r="CF6" s="2"/>
      <c r="CG6" s="2"/>
      <c r="CH6" s="2"/>
      <c r="CI6" s="2"/>
      <c r="CJ6" s="2"/>
      <c r="CK6" s="2"/>
      <c r="CL6" s="2"/>
      <c r="CM6" s="9" t="s">
        <v>31</v>
      </c>
      <c r="CN6" s="2"/>
      <c r="CO6" s="19" t="s">
        <v>47</v>
      </c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1"/>
    </row>
    <row r="7" spans="1:108" s="10" customFormat="1" ht="24.75" customHeight="1">
      <c r="A7" s="11" t="s">
        <v>65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2"/>
      <c r="AQ7" s="25" t="s">
        <v>66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"/>
      <c r="CF7" s="2"/>
      <c r="CG7" s="2"/>
      <c r="CH7" s="2"/>
      <c r="CI7" s="2"/>
      <c r="CJ7" s="2"/>
      <c r="CK7" s="2"/>
      <c r="CL7" s="2"/>
      <c r="CM7" s="9" t="s">
        <v>7</v>
      </c>
      <c r="CN7" s="2"/>
      <c r="CO7" s="19" t="s">
        <v>48</v>
      </c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1"/>
    </row>
    <row r="8" spans="1:108" s="10" customFormat="1" ht="11.25" customHeight="1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9"/>
      <c r="CN8" s="2"/>
      <c r="CO8" s="19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1"/>
    </row>
    <row r="9" spans="1:108" s="10" customFormat="1" ht="14.25" customHeight="1" thickBot="1">
      <c r="A9" s="2" t="s">
        <v>67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9" t="s">
        <v>68</v>
      </c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1"/>
    </row>
    <row r="10" s="10" customFormat="1" ht="12.75"/>
    <row r="11" spans="1:106" ht="26.25" customHeight="1">
      <c r="A11" s="38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</row>
    <row r="12" spans="1:121" ht="33.75" customHeight="1">
      <c r="A12" s="52" t="s">
        <v>13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26" t="s">
        <v>5</v>
      </c>
      <c r="AE12" s="26"/>
      <c r="AF12" s="26"/>
      <c r="AG12" s="26"/>
      <c r="AH12" s="26"/>
      <c r="AI12" s="26"/>
      <c r="AJ12" s="26" t="s">
        <v>36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46" t="s">
        <v>18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8"/>
      <c r="CB12" s="53" t="s">
        <v>8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4"/>
      <c r="DC12" s="26" t="s">
        <v>62</v>
      </c>
      <c r="DD12" s="26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</row>
    <row r="13" spans="1:121" ht="12.75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>
        <v>2</v>
      </c>
      <c r="AE13" s="51"/>
      <c r="AF13" s="51"/>
      <c r="AG13" s="51"/>
      <c r="AH13" s="51"/>
      <c r="AI13" s="51"/>
      <c r="AJ13" s="50">
        <v>3</v>
      </c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64">
        <v>4</v>
      </c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6"/>
      <c r="CB13" s="50">
        <v>5</v>
      </c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67"/>
      <c r="DC13" s="27">
        <v>6</v>
      </c>
      <c r="DD13" s="27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</row>
    <row r="14" spans="1:121" ht="15.75" customHeight="1">
      <c r="A14" s="57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9" t="s">
        <v>12</v>
      </c>
      <c r="AE14" s="60"/>
      <c r="AF14" s="60"/>
      <c r="AG14" s="60"/>
      <c r="AH14" s="60"/>
      <c r="AI14" s="60"/>
      <c r="AJ14" s="60" t="s">
        <v>6</v>
      </c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>
        <f>BB16+BB51</f>
        <v>6143967.39</v>
      </c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35">
        <f>CB16+CB51</f>
        <v>1860725.56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68"/>
      <c r="DC14" s="28">
        <f>BB14-CB14</f>
        <v>4283241.83</v>
      </c>
      <c r="DD14" s="28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</row>
    <row r="15" spans="1:121" ht="15.75" customHeight="1">
      <c r="A15" s="69" t="s">
        <v>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71"/>
      <c r="AE15" s="72"/>
      <c r="AF15" s="72"/>
      <c r="AG15" s="72"/>
      <c r="AH15" s="72"/>
      <c r="AI15" s="72"/>
      <c r="AJ15" s="73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5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55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28">
        <f>BB16-CB16</f>
        <v>1922606.9</v>
      </c>
      <c r="DD15" s="28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</row>
    <row r="16" spans="1:121" ht="24.75" customHeight="1">
      <c r="A16" s="79" t="s">
        <v>51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77"/>
      <c r="AE16" s="78"/>
      <c r="AF16" s="78"/>
      <c r="AG16" s="78"/>
      <c r="AH16" s="78"/>
      <c r="AI16" s="78"/>
      <c r="AJ16" s="82" t="s">
        <v>61</v>
      </c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  <c r="BB16" s="85">
        <f>BB17+BB21+BB27+BB35+BB38+BB49+BB46</f>
        <v>2461500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  <c r="CB16" s="32">
        <f>CB17+CB21+CB27+CB35+CB38+CB49+CB46</f>
        <v>538893.1</v>
      </c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4"/>
      <c r="DC16" s="28"/>
      <c r="DD16" s="28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</row>
    <row r="17" spans="1:121" ht="13.5" customHeight="1">
      <c r="A17" s="79" t="s">
        <v>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91"/>
      <c r="AE17" s="92"/>
      <c r="AF17" s="92"/>
      <c r="AG17" s="92"/>
      <c r="AH17" s="92"/>
      <c r="AI17" s="92"/>
      <c r="AJ17" s="82" t="s">
        <v>110</v>
      </c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88">
        <f>BB18</f>
        <v>548700</v>
      </c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90"/>
      <c r="CB17" s="35">
        <f>CB18</f>
        <v>91537.4</v>
      </c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7"/>
      <c r="DC17" s="28">
        <f>BB17-CB17</f>
        <v>457162.6</v>
      </c>
      <c r="DD17" s="28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</row>
    <row r="18" spans="1:121" ht="14.25" customHeight="1">
      <c r="A18" s="79" t="s">
        <v>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91"/>
      <c r="AE18" s="92"/>
      <c r="AF18" s="92"/>
      <c r="AG18" s="92"/>
      <c r="AH18" s="92"/>
      <c r="AI18" s="92"/>
      <c r="AJ18" s="82" t="s">
        <v>111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4"/>
      <c r="BB18" s="88">
        <f>BB19+BB20</f>
        <v>548700</v>
      </c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90"/>
      <c r="CB18" s="35">
        <f>CB19+CB20</f>
        <v>91537.4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7"/>
      <c r="DC18" s="28">
        <f>BB18-CB18</f>
        <v>457162.6</v>
      </c>
      <c r="DD18" s="28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</row>
    <row r="19" spans="1:121" ht="50.25" customHeight="1">
      <c r="A19" s="79" t="s">
        <v>75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91"/>
      <c r="AE19" s="92"/>
      <c r="AF19" s="92"/>
      <c r="AG19" s="92"/>
      <c r="AH19" s="92"/>
      <c r="AI19" s="92"/>
      <c r="AJ19" s="82" t="s">
        <v>112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88">
        <v>540600</v>
      </c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90"/>
      <c r="CB19" s="35">
        <v>89790.2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7"/>
      <c r="DC19" s="28">
        <f>BB19-CB19</f>
        <v>450809.8</v>
      </c>
      <c r="DD19" s="28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</row>
    <row r="20" spans="1:121" ht="98.25" customHeight="1">
      <c r="A20" s="79" t="s">
        <v>76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91"/>
      <c r="AE20" s="92"/>
      <c r="AF20" s="92"/>
      <c r="AG20" s="92"/>
      <c r="AH20" s="92"/>
      <c r="AI20" s="92"/>
      <c r="AJ20" s="82" t="s">
        <v>113</v>
      </c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B20" s="88">
        <v>8100</v>
      </c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90"/>
      <c r="CB20" s="35">
        <v>1747.2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7"/>
      <c r="DC20" s="28">
        <f aca="true" t="shared" si="0" ref="DC20:DC63">BB20-CB20</f>
        <v>6352.8</v>
      </c>
      <c r="DD20" s="28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</row>
    <row r="21" spans="1:121" ht="15" customHeight="1">
      <c r="A21" s="93" t="s">
        <v>77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1"/>
      <c r="AE21" s="92"/>
      <c r="AF21" s="92"/>
      <c r="AG21" s="92"/>
      <c r="AH21" s="92"/>
      <c r="AI21" s="92"/>
      <c r="AJ21" s="82" t="s">
        <v>114</v>
      </c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88">
        <f>BB22</f>
        <v>231800</v>
      </c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90"/>
      <c r="CB21" s="35">
        <f>CB22</f>
        <v>744.64</v>
      </c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7"/>
      <c r="DC21" s="28">
        <f t="shared" si="0"/>
        <v>231055.36</v>
      </c>
      <c r="DD21" s="28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</row>
    <row r="22" spans="1:121" ht="30" customHeight="1">
      <c r="A22" s="93" t="s">
        <v>78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91"/>
      <c r="AE22" s="92"/>
      <c r="AF22" s="92"/>
      <c r="AG22" s="92"/>
      <c r="AH22" s="92"/>
      <c r="AI22" s="92"/>
      <c r="AJ22" s="82" t="s">
        <v>115</v>
      </c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88">
        <f>BB23+BB25</f>
        <v>231800</v>
      </c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90"/>
      <c r="CB22" s="35">
        <f>CB23+CB25</f>
        <v>744.64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7"/>
      <c r="DC22" s="28">
        <f t="shared" si="0"/>
        <v>231055.36</v>
      </c>
      <c r="DD22" s="28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</row>
    <row r="23" spans="1:121" ht="40.5" customHeight="1">
      <c r="A23" s="93" t="s">
        <v>79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1"/>
      <c r="AE23" s="92"/>
      <c r="AF23" s="92"/>
      <c r="AG23" s="92"/>
      <c r="AH23" s="92"/>
      <c r="AI23" s="92"/>
      <c r="AJ23" s="82" t="s">
        <v>116</v>
      </c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  <c r="BB23" s="88">
        <f>BB24</f>
        <v>231800</v>
      </c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90"/>
      <c r="CB23" s="35">
        <f>CB24</f>
        <v>116.89</v>
      </c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7"/>
      <c r="DC23" s="28">
        <f t="shared" si="0"/>
        <v>231683.11</v>
      </c>
      <c r="DD23" s="28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</row>
    <row r="24" spans="1:121" ht="33" customHeight="1">
      <c r="A24" s="93" t="s">
        <v>79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1"/>
      <c r="AE24" s="92"/>
      <c r="AF24" s="92"/>
      <c r="AG24" s="92"/>
      <c r="AH24" s="92"/>
      <c r="AI24" s="92"/>
      <c r="AJ24" s="82" t="s">
        <v>117</v>
      </c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88">
        <v>231800</v>
      </c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90"/>
      <c r="CB24" s="35">
        <v>116.89</v>
      </c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7"/>
      <c r="DC24" s="28">
        <f>BB24-CB24</f>
        <v>231683.11</v>
      </c>
      <c r="DD24" s="28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</row>
    <row r="25" spans="1:121" ht="47.25" customHeight="1">
      <c r="A25" s="93" t="s">
        <v>203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1"/>
      <c r="AE25" s="92"/>
      <c r="AF25" s="92"/>
      <c r="AG25" s="92"/>
      <c r="AH25" s="92"/>
      <c r="AI25" s="92"/>
      <c r="AJ25" s="82" t="s">
        <v>201</v>
      </c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  <c r="BB25" s="88">
        <f>BB26</f>
        <v>0</v>
      </c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90"/>
      <c r="CB25" s="35">
        <f>CB26</f>
        <v>627.75</v>
      </c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7"/>
      <c r="DC25" s="28">
        <f>DC26</f>
        <v>-627.75</v>
      </c>
      <c r="DD25" s="28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</row>
    <row r="26" spans="1:121" ht="52.5" customHeight="1">
      <c r="A26" s="93" t="s">
        <v>203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1"/>
      <c r="AE26" s="92"/>
      <c r="AF26" s="92"/>
      <c r="AG26" s="92"/>
      <c r="AH26" s="92"/>
      <c r="AI26" s="92"/>
      <c r="AJ26" s="82" t="s">
        <v>202</v>
      </c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  <c r="BB26" s="88">
        <v>0</v>
      </c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90"/>
      <c r="CB26" s="35">
        <v>627.75</v>
      </c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7"/>
      <c r="DC26" s="28">
        <f>BB26-CB26</f>
        <v>-627.75</v>
      </c>
      <c r="DD26" s="28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</row>
    <row r="27" spans="1:121" ht="15.75" customHeight="1">
      <c r="A27" s="93" t="s">
        <v>80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91"/>
      <c r="AE27" s="92"/>
      <c r="AF27" s="92"/>
      <c r="AG27" s="92"/>
      <c r="AH27" s="92"/>
      <c r="AI27" s="92"/>
      <c r="AJ27" s="82" t="s">
        <v>118</v>
      </c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88">
        <f>BB28+BB31+BB33</f>
        <v>632500</v>
      </c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90"/>
      <c r="CB27" s="35">
        <f>CB28+CB31+CB33</f>
        <v>51729.55</v>
      </c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7"/>
      <c r="DC27" s="28">
        <f t="shared" si="0"/>
        <v>580770.45</v>
      </c>
      <c r="DD27" s="28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</row>
    <row r="28" spans="1:121" ht="15.75" customHeight="1">
      <c r="A28" s="93" t="s">
        <v>81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91"/>
      <c r="AE28" s="92"/>
      <c r="AF28" s="92"/>
      <c r="AG28" s="92"/>
      <c r="AH28" s="92"/>
      <c r="AI28" s="92"/>
      <c r="AJ28" s="82" t="s">
        <v>119</v>
      </c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B28" s="88">
        <f>BB29</f>
        <v>55700</v>
      </c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90"/>
      <c r="CB28" s="35">
        <f>CB29</f>
        <v>-714.71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7"/>
      <c r="DC28" s="28">
        <f t="shared" si="0"/>
        <v>56414.71</v>
      </c>
      <c r="DD28" s="28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</row>
    <row r="29" spans="1:121" ht="44.25" customHeight="1">
      <c r="A29" s="93" t="s">
        <v>82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1"/>
      <c r="AE29" s="92"/>
      <c r="AF29" s="92"/>
      <c r="AG29" s="92"/>
      <c r="AH29" s="92"/>
      <c r="AI29" s="92"/>
      <c r="AJ29" s="82" t="s">
        <v>120</v>
      </c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4"/>
      <c r="BB29" s="88">
        <v>55700</v>
      </c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90"/>
      <c r="CB29" s="35">
        <v>-714.71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7"/>
      <c r="DC29" s="28">
        <f t="shared" si="0"/>
        <v>56414.71</v>
      </c>
      <c r="DD29" s="28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</row>
    <row r="30" spans="1:121" ht="18" customHeight="1">
      <c r="A30" s="93" t="s">
        <v>83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91"/>
      <c r="AE30" s="92"/>
      <c r="AF30" s="92"/>
      <c r="AG30" s="92"/>
      <c r="AH30" s="92"/>
      <c r="AI30" s="92"/>
      <c r="AJ30" s="82" t="s">
        <v>121</v>
      </c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  <c r="BB30" s="88">
        <f>BB31+BB33</f>
        <v>576800</v>
      </c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90"/>
      <c r="CB30" s="35">
        <f>CB31+CB33</f>
        <v>52444.26</v>
      </c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7"/>
      <c r="DC30" s="28">
        <f t="shared" si="0"/>
        <v>524355.74</v>
      </c>
      <c r="DD30" s="28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</row>
    <row r="31" spans="1:121" ht="51.75" customHeight="1">
      <c r="A31" s="93" t="s">
        <v>84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91"/>
      <c r="AE31" s="92"/>
      <c r="AF31" s="92"/>
      <c r="AG31" s="92"/>
      <c r="AH31" s="92"/>
      <c r="AI31" s="92"/>
      <c r="AJ31" s="82" t="s">
        <v>122</v>
      </c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4"/>
      <c r="BB31" s="88">
        <f>BB32</f>
        <v>551500</v>
      </c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90"/>
      <c r="CB31" s="35">
        <f>CB32</f>
        <v>47387.16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7"/>
      <c r="DC31" s="28">
        <f t="shared" si="0"/>
        <v>504112.83999999997</v>
      </c>
      <c r="DD31" s="28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</row>
    <row r="32" spans="1:121" ht="69.75" customHeight="1">
      <c r="A32" s="93" t="s">
        <v>85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91"/>
      <c r="AE32" s="92"/>
      <c r="AF32" s="92"/>
      <c r="AG32" s="92"/>
      <c r="AH32" s="92"/>
      <c r="AI32" s="92"/>
      <c r="AJ32" s="82" t="s">
        <v>123</v>
      </c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  <c r="BB32" s="88">
        <v>551500</v>
      </c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90"/>
      <c r="CB32" s="35">
        <v>47387.16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7"/>
      <c r="DC32" s="28">
        <f t="shared" si="0"/>
        <v>504112.83999999997</v>
      </c>
      <c r="DD32" s="28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</row>
    <row r="33" spans="1:121" ht="21.75" customHeight="1">
      <c r="A33" s="93" t="s">
        <v>86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91"/>
      <c r="AE33" s="92"/>
      <c r="AF33" s="92"/>
      <c r="AG33" s="92"/>
      <c r="AH33" s="92"/>
      <c r="AI33" s="92"/>
      <c r="AJ33" s="82" t="s">
        <v>124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4"/>
      <c r="BB33" s="88">
        <f>BB34</f>
        <v>25300</v>
      </c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90"/>
      <c r="CB33" s="35">
        <f>CB34</f>
        <v>5057.1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7"/>
      <c r="DC33" s="28">
        <f t="shared" si="0"/>
        <v>20242.9</v>
      </c>
      <c r="DD33" s="28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1:121" ht="38.25" customHeight="1">
      <c r="A34" s="93" t="s">
        <v>87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1"/>
      <c r="AE34" s="92"/>
      <c r="AF34" s="92"/>
      <c r="AG34" s="92"/>
      <c r="AH34" s="92"/>
      <c r="AI34" s="92"/>
      <c r="AJ34" s="82" t="s">
        <v>125</v>
      </c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4"/>
      <c r="BB34" s="88">
        <v>25300</v>
      </c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90"/>
      <c r="CB34" s="35">
        <v>5057.1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7"/>
      <c r="DC34" s="28">
        <f t="shared" si="0"/>
        <v>20242.9</v>
      </c>
      <c r="DD34" s="28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1:121" ht="17.25" customHeight="1">
      <c r="A35" s="93" t="s">
        <v>88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1"/>
      <c r="AE35" s="92"/>
      <c r="AF35" s="92"/>
      <c r="AG35" s="92"/>
      <c r="AH35" s="92"/>
      <c r="AI35" s="92"/>
      <c r="AJ35" s="82" t="s">
        <v>126</v>
      </c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4"/>
      <c r="BB35" s="88">
        <f>BB36</f>
        <v>12600</v>
      </c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90"/>
      <c r="CB35" s="35">
        <f>CB36</f>
        <v>890</v>
      </c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7"/>
      <c r="DC35" s="28">
        <f t="shared" si="0"/>
        <v>11710</v>
      </c>
      <c r="DD35" s="28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ht="35.25" customHeight="1">
      <c r="A36" s="93" t="s">
        <v>89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91"/>
      <c r="AE36" s="92"/>
      <c r="AF36" s="92"/>
      <c r="AG36" s="92"/>
      <c r="AH36" s="92"/>
      <c r="AI36" s="92"/>
      <c r="AJ36" s="82" t="s">
        <v>127</v>
      </c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88">
        <f>BB37</f>
        <v>12600</v>
      </c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90"/>
      <c r="CB36" s="35">
        <f>CB37</f>
        <v>890</v>
      </c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7"/>
      <c r="DC36" s="28">
        <f t="shared" si="0"/>
        <v>11710</v>
      </c>
      <c r="DD36" s="28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</row>
    <row r="37" spans="1:121" ht="51.75" customHeight="1">
      <c r="A37" s="93" t="s">
        <v>90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91"/>
      <c r="AE37" s="92"/>
      <c r="AF37" s="92"/>
      <c r="AG37" s="92"/>
      <c r="AH37" s="92"/>
      <c r="AI37" s="92"/>
      <c r="AJ37" s="82" t="s">
        <v>128</v>
      </c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4"/>
      <c r="BB37" s="88">
        <v>12600</v>
      </c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90"/>
      <c r="CB37" s="35">
        <v>890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7"/>
      <c r="DC37" s="28">
        <f t="shared" si="0"/>
        <v>11710</v>
      </c>
      <c r="DD37" s="28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</row>
    <row r="38" spans="1:121" ht="42" customHeight="1">
      <c r="A38" s="93" t="s">
        <v>91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1"/>
      <c r="AE38" s="92"/>
      <c r="AF38" s="92"/>
      <c r="AG38" s="92"/>
      <c r="AH38" s="92"/>
      <c r="AI38" s="92"/>
      <c r="AJ38" s="82" t="s">
        <v>129</v>
      </c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4"/>
      <c r="BB38" s="88">
        <f>BB39</f>
        <v>1030400</v>
      </c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90"/>
      <c r="CB38" s="35">
        <f>CB39</f>
        <v>364814.3</v>
      </c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7"/>
      <c r="DC38" s="28">
        <f t="shared" si="0"/>
        <v>665585.7</v>
      </c>
      <c r="DD38" s="28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</row>
    <row r="39" spans="1:121" ht="48.75" customHeight="1">
      <c r="A39" s="93" t="s">
        <v>92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1"/>
      <c r="AE39" s="92"/>
      <c r="AF39" s="92"/>
      <c r="AG39" s="92"/>
      <c r="AH39" s="92"/>
      <c r="AI39" s="92"/>
      <c r="AJ39" s="82" t="s">
        <v>130</v>
      </c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4"/>
      <c r="BB39" s="88">
        <f>BB40+BB42+BB44</f>
        <v>1030400</v>
      </c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90"/>
      <c r="CB39" s="35">
        <f>CB40+CB42+CB44</f>
        <v>364814.3</v>
      </c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7"/>
      <c r="DC39" s="28">
        <f t="shared" si="0"/>
        <v>665585.7</v>
      </c>
      <c r="DD39" s="28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</row>
    <row r="40" spans="1:121" ht="72.75" customHeight="1">
      <c r="A40" s="93" t="s">
        <v>93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1"/>
      <c r="AE40" s="92"/>
      <c r="AF40" s="92"/>
      <c r="AG40" s="92"/>
      <c r="AH40" s="92"/>
      <c r="AI40" s="92"/>
      <c r="AJ40" s="82" t="s">
        <v>131</v>
      </c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4"/>
      <c r="BB40" s="88">
        <f>BB41</f>
        <v>129100</v>
      </c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90"/>
      <c r="CB40" s="35">
        <f>CB41</f>
        <v>32673.54</v>
      </c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7"/>
      <c r="DC40" s="28">
        <f t="shared" si="0"/>
        <v>96426.45999999999</v>
      </c>
      <c r="DD40" s="28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</row>
    <row r="41" spans="1:121" ht="79.5" customHeight="1">
      <c r="A41" s="93" t="s">
        <v>94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1"/>
      <c r="AE41" s="92"/>
      <c r="AF41" s="92"/>
      <c r="AG41" s="92"/>
      <c r="AH41" s="92"/>
      <c r="AI41" s="92"/>
      <c r="AJ41" s="82" t="s">
        <v>132</v>
      </c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4"/>
      <c r="BB41" s="88">
        <v>129100</v>
      </c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90"/>
      <c r="CB41" s="35">
        <v>32673.54</v>
      </c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7"/>
      <c r="DC41" s="28">
        <f t="shared" si="0"/>
        <v>96426.45999999999</v>
      </c>
      <c r="DD41" s="28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</row>
    <row r="42" spans="1:121" ht="80.25" customHeight="1">
      <c r="A42" s="93" t="s">
        <v>95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1"/>
      <c r="AE42" s="92"/>
      <c r="AF42" s="92"/>
      <c r="AG42" s="92"/>
      <c r="AH42" s="92"/>
      <c r="AI42" s="92"/>
      <c r="AJ42" s="82" t="s">
        <v>133</v>
      </c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4"/>
      <c r="BB42" s="88">
        <f>BB43</f>
        <v>297700</v>
      </c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90"/>
      <c r="CB42" s="35">
        <f>CB43</f>
        <v>99951.4</v>
      </c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7"/>
      <c r="DC42" s="28">
        <f t="shared" si="0"/>
        <v>197748.6</v>
      </c>
      <c r="DD42" s="28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</row>
    <row r="43" spans="1:121" ht="72" customHeight="1">
      <c r="A43" s="93" t="s">
        <v>96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1"/>
      <c r="AE43" s="92"/>
      <c r="AF43" s="92"/>
      <c r="AG43" s="92"/>
      <c r="AH43" s="92"/>
      <c r="AI43" s="92"/>
      <c r="AJ43" s="82" t="s">
        <v>134</v>
      </c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4"/>
      <c r="BB43" s="88">
        <v>297700</v>
      </c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90"/>
      <c r="CB43" s="35">
        <v>99951.4</v>
      </c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7"/>
      <c r="DC43" s="28">
        <f t="shared" si="0"/>
        <v>197748.6</v>
      </c>
      <c r="DD43" s="28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</row>
    <row r="44" spans="1:121" ht="42.75" customHeight="1">
      <c r="A44" s="93" t="s">
        <v>161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1"/>
      <c r="AE44" s="92"/>
      <c r="AF44" s="92"/>
      <c r="AG44" s="92"/>
      <c r="AH44" s="92"/>
      <c r="AI44" s="92"/>
      <c r="AJ44" s="82" t="s">
        <v>159</v>
      </c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4"/>
      <c r="BB44" s="88">
        <f>BB45</f>
        <v>603600</v>
      </c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90"/>
      <c r="CB44" s="35">
        <f>CB45</f>
        <v>232189.36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7"/>
      <c r="DC44" s="28">
        <f t="shared" si="0"/>
        <v>371410.64</v>
      </c>
      <c r="DD44" s="28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</row>
    <row r="45" spans="1:121" ht="33.75" customHeight="1">
      <c r="A45" s="93" t="s">
        <v>160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1"/>
      <c r="AE45" s="92"/>
      <c r="AF45" s="92"/>
      <c r="AG45" s="92"/>
      <c r="AH45" s="92"/>
      <c r="AI45" s="92"/>
      <c r="AJ45" s="82" t="s">
        <v>158</v>
      </c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  <c r="BB45" s="88">
        <v>603600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90"/>
      <c r="CB45" s="35">
        <v>232189.36</v>
      </c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7"/>
      <c r="DC45" s="28">
        <f t="shared" si="0"/>
        <v>371410.64</v>
      </c>
      <c r="DD45" s="28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</row>
    <row r="46" spans="1:121" ht="33.75" customHeight="1">
      <c r="A46" s="93" t="s">
        <v>206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1"/>
      <c r="AE46" s="92"/>
      <c r="AF46" s="92"/>
      <c r="AG46" s="92"/>
      <c r="AH46" s="92"/>
      <c r="AI46" s="92"/>
      <c r="AJ46" s="82" t="s">
        <v>207</v>
      </c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  <c r="BB46" s="88">
        <f>BB47</f>
        <v>0</v>
      </c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90"/>
      <c r="CB46" s="35">
        <f>CB47</f>
        <v>27977.21</v>
      </c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7"/>
      <c r="DC46" s="28">
        <f>DC47</f>
        <v>-27977.21</v>
      </c>
      <c r="DD46" s="28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</row>
    <row r="47" spans="1:121" ht="21.75" customHeight="1">
      <c r="A47" s="93" t="s">
        <v>208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1"/>
      <c r="AE47" s="92"/>
      <c r="AF47" s="92"/>
      <c r="AG47" s="92"/>
      <c r="AH47" s="92"/>
      <c r="AI47" s="92"/>
      <c r="AJ47" s="82" t="s">
        <v>205</v>
      </c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4"/>
      <c r="BB47" s="88">
        <f>BB48</f>
        <v>0</v>
      </c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90"/>
      <c r="CB47" s="35">
        <f>CB48</f>
        <v>27977.21</v>
      </c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7"/>
      <c r="DC47" s="28">
        <f>DC48</f>
        <v>-27977.21</v>
      </c>
      <c r="DD47" s="28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</row>
    <row r="48" spans="1:121" ht="43.5" customHeight="1">
      <c r="A48" s="93" t="s">
        <v>209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1"/>
      <c r="AE48" s="92"/>
      <c r="AF48" s="92"/>
      <c r="AG48" s="92"/>
      <c r="AH48" s="92"/>
      <c r="AI48" s="92"/>
      <c r="AJ48" s="82" t="s">
        <v>204</v>
      </c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4"/>
      <c r="BB48" s="88">
        <v>0</v>
      </c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90"/>
      <c r="CB48" s="35">
        <v>27977.21</v>
      </c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7"/>
      <c r="DC48" s="28">
        <f>BB48-CB48</f>
        <v>-27977.21</v>
      </c>
      <c r="DD48" s="28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</row>
    <row r="49" spans="1:121" ht="30.75" customHeight="1">
      <c r="A49" s="93" t="s">
        <v>164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1"/>
      <c r="AE49" s="92"/>
      <c r="AF49" s="92"/>
      <c r="AG49" s="92"/>
      <c r="AH49" s="92"/>
      <c r="AI49" s="92"/>
      <c r="AJ49" s="82" t="s">
        <v>162</v>
      </c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4"/>
      <c r="BB49" s="88">
        <f>BB50</f>
        <v>5500</v>
      </c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90"/>
      <c r="CB49" s="35">
        <f>CB50</f>
        <v>1200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7"/>
      <c r="DC49" s="28">
        <f t="shared" si="0"/>
        <v>4300</v>
      </c>
      <c r="DD49" s="28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</row>
    <row r="50" spans="1:121" ht="57.75" customHeight="1">
      <c r="A50" s="93" t="s">
        <v>167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1"/>
      <c r="AE50" s="92"/>
      <c r="AF50" s="92"/>
      <c r="AG50" s="92"/>
      <c r="AH50" s="92"/>
      <c r="AI50" s="92"/>
      <c r="AJ50" s="82" t="s">
        <v>163</v>
      </c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4"/>
      <c r="BB50" s="88">
        <v>5500</v>
      </c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90"/>
      <c r="CB50" s="35">
        <v>1200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7"/>
      <c r="DC50" s="28">
        <f t="shared" si="0"/>
        <v>4300</v>
      </c>
      <c r="DD50" s="28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</row>
    <row r="51" spans="1:121" ht="18" customHeight="1">
      <c r="A51" s="93" t="s">
        <v>97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1"/>
      <c r="AE51" s="92"/>
      <c r="AF51" s="92"/>
      <c r="AG51" s="92"/>
      <c r="AH51" s="92"/>
      <c r="AI51" s="92"/>
      <c r="AJ51" s="82" t="s">
        <v>135</v>
      </c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4"/>
      <c r="BB51" s="88">
        <f>BB52</f>
        <v>3682467.3899999997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90"/>
      <c r="CB51" s="35">
        <f>CB52</f>
        <v>1321832.46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7"/>
      <c r="DC51" s="28">
        <f t="shared" si="0"/>
        <v>2360634.9299999997</v>
      </c>
      <c r="DD51" s="28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</row>
    <row r="52" spans="1:121" ht="42.75" customHeight="1">
      <c r="A52" s="93" t="s">
        <v>98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/>
      <c r="AD52" s="91"/>
      <c r="AE52" s="92"/>
      <c r="AF52" s="92"/>
      <c r="AG52" s="92"/>
      <c r="AH52" s="92"/>
      <c r="AI52" s="92"/>
      <c r="AJ52" s="82" t="s">
        <v>136</v>
      </c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4"/>
      <c r="BB52" s="88">
        <f>BB53+BB56+BB61</f>
        <v>3682467.3899999997</v>
      </c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90"/>
      <c r="CB52" s="35">
        <f>CB53+CB56+CB61</f>
        <v>1321832.46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7"/>
      <c r="DC52" s="28">
        <f t="shared" si="0"/>
        <v>2360634.9299999997</v>
      </c>
      <c r="DD52" s="28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</row>
    <row r="53" spans="1:121" ht="29.25" customHeight="1">
      <c r="A53" s="93" t="s">
        <v>99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5"/>
      <c r="AD53" s="91"/>
      <c r="AE53" s="92"/>
      <c r="AF53" s="92"/>
      <c r="AG53" s="92"/>
      <c r="AH53" s="92"/>
      <c r="AI53" s="92"/>
      <c r="AJ53" s="82" t="s">
        <v>137</v>
      </c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4"/>
      <c r="BB53" s="88">
        <f>BB54</f>
        <v>2245700</v>
      </c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90"/>
      <c r="CB53" s="35">
        <f>CB54</f>
        <v>786000</v>
      </c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7"/>
      <c r="DC53" s="28">
        <f t="shared" si="0"/>
        <v>1459700</v>
      </c>
      <c r="DD53" s="28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</row>
    <row r="54" spans="1:121" ht="22.5" customHeight="1">
      <c r="A54" s="93" t="s">
        <v>100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91"/>
      <c r="AE54" s="92"/>
      <c r="AF54" s="92"/>
      <c r="AG54" s="92"/>
      <c r="AH54" s="92"/>
      <c r="AI54" s="92"/>
      <c r="AJ54" s="82" t="s">
        <v>138</v>
      </c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4"/>
      <c r="BB54" s="88">
        <f>BB55</f>
        <v>2245700</v>
      </c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90"/>
      <c r="CB54" s="35">
        <f>CB55</f>
        <v>786000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7"/>
      <c r="DC54" s="28">
        <f t="shared" si="0"/>
        <v>1459700</v>
      </c>
      <c r="DD54" s="28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</row>
    <row r="55" spans="1:121" ht="28.5" customHeight="1">
      <c r="A55" s="93" t="s">
        <v>101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/>
      <c r="AD55" s="91"/>
      <c r="AE55" s="92"/>
      <c r="AF55" s="92"/>
      <c r="AG55" s="92"/>
      <c r="AH55" s="92"/>
      <c r="AI55" s="92"/>
      <c r="AJ55" s="82" t="s">
        <v>139</v>
      </c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4"/>
      <c r="BB55" s="88">
        <v>2245700</v>
      </c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90"/>
      <c r="CB55" s="35">
        <v>786000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7"/>
      <c r="DC55" s="28">
        <f t="shared" si="0"/>
        <v>1459700</v>
      </c>
      <c r="DD55" s="28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</row>
    <row r="56" spans="1:121" ht="32.25" customHeight="1">
      <c r="A56" s="93" t="s">
        <v>102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91"/>
      <c r="AE56" s="92"/>
      <c r="AF56" s="92"/>
      <c r="AG56" s="92"/>
      <c r="AH56" s="92"/>
      <c r="AI56" s="92"/>
      <c r="AJ56" s="82" t="s">
        <v>140</v>
      </c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4"/>
      <c r="BB56" s="88">
        <f>BB57+BB59</f>
        <v>62200</v>
      </c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90"/>
      <c r="CB56" s="35">
        <f>CB57+CB59</f>
        <v>62000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7"/>
      <c r="DC56" s="28">
        <f t="shared" si="0"/>
        <v>200</v>
      </c>
      <c r="DD56" s="28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</row>
    <row r="57" spans="1:121" ht="23.25" customHeight="1">
      <c r="A57" s="93" t="s">
        <v>103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  <c r="AD57" s="91"/>
      <c r="AE57" s="92"/>
      <c r="AF57" s="92"/>
      <c r="AG57" s="92"/>
      <c r="AH57" s="92"/>
      <c r="AI57" s="92"/>
      <c r="AJ57" s="82" t="s">
        <v>141</v>
      </c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4"/>
      <c r="BB57" s="88">
        <f>BB58</f>
        <v>62000</v>
      </c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90"/>
      <c r="CB57" s="35">
        <f>CB58</f>
        <v>62000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7"/>
      <c r="DC57" s="28">
        <f t="shared" si="0"/>
        <v>0</v>
      </c>
      <c r="DD57" s="28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</row>
    <row r="58" spans="1:121" ht="30" customHeight="1">
      <c r="A58" s="93" t="s">
        <v>104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5"/>
      <c r="AD58" s="91"/>
      <c r="AE58" s="92"/>
      <c r="AF58" s="92"/>
      <c r="AG58" s="92"/>
      <c r="AH58" s="92"/>
      <c r="AI58" s="92"/>
      <c r="AJ58" s="82" t="s">
        <v>142</v>
      </c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4"/>
      <c r="BB58" s="88">
        <v>62000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90"/>
      <c r="CB58" s="35">
        <v>62000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7"/>
      <c r="DC58" s="28">
        <f t="shared" si="0"/>
        <v>0</v>
      </c>
      <c r="DD58" s="28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</row>
    <row r="59" spans="1:121" ht="30.75" customHeight="1">
      <c r="A59" s="93" t="s">
        <v>105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1"/>
      <c r="AE59" s="92"/>
      <c r="AF59" s="92"/>
      <c r="AG59" s="92"/>
      <c r="AH59" s="92"/>
      <c r="AI59" s="92"/>
      <c r="AJ59" s="82" t="s">
        <v>143</v>
      </c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4"/>
      <c r="BB59" s="88">
        <f>BB60</f>
        <v>200</v>
      </c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90"/>
      <c r="CB59" s="35">
        <f>CB60</f>
        <v>0</v>
      </c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7"/>
      <c r="DC59" s="28">
        <f t="shared" si="0"/>
        <v>200</v>
      </c>
      <c r="DD59" s="28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</row>
    <row r="60" spans="1:121" ht="31.5" customHeight="1">
      <c r="A60" s="93" t="s">
        <v>106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91"/>
      <c r="AE60" s="92"/>
      <c r="AF60" s="92"/>
      <c r="AG60" s="92"/>
      <c r="AH60" s="92"/>
      <c r="AI60" s="92"/>
      <c r="AJ60" s="82" t="s">
        <v>144</v>
      </c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4"/>
      <c r="BB60" s="88">
        <v>200</v>
      </c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90"/>
      <c r="CB60" s="35">
        <v>0</v>
      </c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7"/>
      <c r="DC60" s="28">
        <f t="shared" si="0"/>
        <v>200</v>
      </c>
      <c r="DD60" s="28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</row>
    <row r="61" spans="1:121" ht="15.75" customHeight="1">
      <c r="A61" s="96" t="s">
        <v>107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8"/>
      <c r="AD61" s="91"/>
      <c r="AE61" s="92"/>
      <c r="AF61" s="92"/>
      <c r="AG61" s="92"/>
      <c r="AH61" s="92"/>
      <c r="AI61" s="92"/>
      <c r="AJ61" s="92" t="s">
        <v>145</v>
      </c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61">
        <f>BB62</f>
        <v>1374567.39</v>
      </c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3"/>
      <c r="CB61" s="35">
        <f>CB62</f>
        <v>473832.46</v>
      </c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7"/>
      <c r="DC61" s="28">
        <f t="shared" si="0"/>
        <v>900734.9299999999</v>
      </c>
      <c r="DD61" s="28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</row>
    <row r="62" spans="1:121" ht="18" customHeight="1">
      <c r="A62" s="96" t="s">
        <v>108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8"/>
      <c r="AD62" s="91"/>
      <c r="AE62" s="92"/>
      <c r="AF62" s="92"/>
      <c r="AG62" s="92"/>
      <c r="AH62" s="92"/>
      <c r="AI62" s="92"/>
      <c r="AJ62" s="92" t="s">
        <v>146</v>
      </c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61">
        <f>BB63</f>
        <v>1374567.39</v>
      </c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3"/>
      <c r="CB62" s="35">
        <f>CB63</f>
        <v>473832.46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7"/>
      <c r="DC62" s="28">
        <f t="shared" si="0"/>
        <v>900734.9299999999</v>
      </c>
      <c r="DD62" s="28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</row>
    <row r="63" spans="1:121" ht="23.25" customHeight="1">
      <c r="A63" s="99" t="s">
        <v>109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1"/>
      <c r="AD63" s="91"/>
      <c r="AE63" s="92"/>
      <c r="AF63" s="92"/>
      <c r="AG63" s="92"/>
      <c r="AH63" s="92"/>
      <c r="AI63" s="92"/>
      <c r="AJ63" s="92" t="s">
        <v>147</v>
      </c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61">
        <v>1374567.39</v>
      </c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3"/>
      <c r="CB63" s="35">
        <v>473832.46</v>
      </c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7"/>
      <c r="DC63" s="28">
        <f t="shared" si="0"/>
        <v>900734.9299999999</v>
      </c>
      <c r="DD63" s="28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</row>
  </sheetData>
  <sheetProtection/>
  <mergeCells count="326">
    <mergeCell ref="A48:AC48"/>
    <mergeCell ref="AD48:AI48"/>
    <mergeCell ref="AJ48:BA48"/>
    <mergeCell ref="BB48:CA48"/>
    <mergeCell ref="CB48:DB48"/>
    <mergeCell ref="DC48:DD48"/>
    <mergeCell ref="A47:AC47"/>
    <mergeCell ref="AD47:AI47"/>
    <mergeCell ref="AJ47:BA47"/>
    <mergeCell ref="BB47:CA47"/>
    <mergeCell ref="CB47:DB47"/>
    <mergeCell ref="DC47:DD47"/>
    <mergeCell ref="A46:AC46"/>
    <mergeCell ref="AD46:AI46"/>
    <mergeCell ref="AJ46:BA46"/>
    <mergeCell ref="BB46:CA46"/>
    <mergeCell ref="CB46:DB46"/>
    <mergeCell ref="DC46:DD46"/>
    <mergeCell ref="A26:AC26"/>
    <mergeCell ref="AD26:AI26"/>
    <mergeCell ref="AJ26:BA26"/>
    <mergeCell ref="BB26:CA26"/>
    <mergeCell ref="CB26:DB26"/>
    <mergeCell ref="DC26:DD26"/>
    <mergeCell ref="A25:AC25"/>
    <mergeCell ref="AD25:AI25"/>
    <mergeCell ref="AJ25:BA25"/>
    <mergeCell ref="BB25:CA25"/>
    <mergeCell ref="CB25:DB25"/>
    <mergeCell ref="DC25:DD25"/>
    <mergeCell ref="A61:AC61"/>
    <mergeCell ref="AD61:AI61"/>
    <mergeCell ref="AJ61:BA61"/>
    <mergeCell ref="BB61:CA61"/>
    <mergeCell ref="CB61:DB61"/>
    <mergeCell ref="A59:AC59"/>
    <mergeCell ref="AD59:AI59"/>
    <mergeCell ref="AJ59:BA59"/>
    <mergeCell ref="BB59:CA59"/>
    <mergeCell ref="CB59:DB59"/>
    <mergeCell ref="A60:AC60"/>
    <mergeCell ref="AD60:AI60"/>
    <mergeCell ref="AJ60:BA60"/>
    <mergeCell ref="BB60:CA60"/>
    <mergeCell ref="CB60:DB60"/>
    <mergeCell ref="A57:AC57"/>
    <mergeCell ref="AD57:AI57"/>
    <mergeCell ref="AJ57:BA57"/>
    <mergeCell ref="BB57:CA57"/>
    <mergeCell ref="CB57:DB57"/>
    <mergeCell ref="A58:AC58"/>
    <mergeCell ref="AD58:AI58"/>
    <mergeCell ref="AJ58:BA58"/>
    <mergeCell ref="BB58:CA58"/>
    <mergeCell ref="CB58:DB58"/>
    <mergeCell ref="A55:AC55"/>
    <mergeCell ref="AD55:AI55"/>
    <mergeCell ref="AJ55:BA55"/>
    <mergeCell ref="BB55:CA55"/>
    <mergeCell ref="CB55:DB55"/>
    <mergeCell ref="A56:AC56"/>
    <mergeCell ref="AD56:AI56"/>
    <mergeCell ref="AJ56:BA56"/>
    <mergeCell ref="BB56:CA56"/>
    <mergeCell ref="CB56:DB56"/>
    <mergeCell ref="A53:AC53"/>
    <mergeCell ref="AD53:AI53"/>
    <mergeCell ref="AJ53:BA53"/>
    <mergeCell ref="BB53:CA53"/>
    <mergeCell ref="CB53:DB53"/>
    <mergeCell ref="A54:AC54"/>
    <mergeCell ref="AD54:AI54"/>
    <mergeCell ref="AJ54:BA54"/>
    <mergeCell ref="BB54:CA54"/>
    <mergeCell ref="CB54:DB54"/>
    <mergeCell ref="A51:AC51"/>
    <mergeCell ref="AD51:AI51"/>
    <mergeCell ref="AJ51:BA51"/>
    <mergeCell ref="BB51:CA51"/>
    <mergeCell ref="CB51:DB51"/>
    <mergeCell ref="A49:AC49"/>
    <mergeCell ref="AD49:AI49"/>
    <mergeCell ref="AJ49:BA49"/>
    <mergeCell ref="BB49:CA49"/>
    <mergeCell ref="CB49:DB49"/>
    <mergeCell ref="A52:AC52"/>
    <mergeCell ref="AD52:AI52"/>
    <mergeCell ref="AJ52:BA52"/>
    <mergeCell ref="BB52:CA52"/>
    <mergeCell ref="CB52:DB52"/>
    <mergeCell ref="A50:AC50"/>
    <mergeCell ref="AD50:AI50"/>
    <mergeCell ref="AJ50:BA50"/>
    <mergeCell ref="BB50:CA50"/>
    <mergeCell ref="CB50:DB50"/>
    <mergeCell ref="A44:AC44"/>
    <mergeCell ref="AD44:AI44"/>
    <mergeCell ref="AJ44:BA44"/>
    <mergeCell ref="BB44:CA44"/>
    <mergeCell ref="CB44:DB44"/>
    <mergeCell ref="A45:AC45"/>
    <mergeCell ref="AD45:AI45"/>
    <mergeCell ref="AJ45:BA45"/>
    <mergeCell ref="BB45:CA45"/>
    <mergeCell ref="CB45:DB45"/>
    <mergeCell ref="A42:AC42"/>
    <mergeCell ref="AD42:AI42"/>
    <mergeCell ref="AJ42:BA42"/>
    <mergeCell ref="BB42:CA42"/>
    <mergeCell ref="CB42:DB42"/>
    <mergeCell ref="A43:AC43"/>
    <mergeCell ref="AD43:AI43"/>
    <mergeCell ref="AJ43:BA43"/>
    <mergeCell ref="BB43:CA43"/>
    <mergeCell ref="CB43:DB43"/>
    <mergeCell ref="A40:AC40"/>
    <mergeCell ref="AD40:AI40"/>
    <mergeCell ref="AJ40:BA40"/>
    <mergeCell ref="BB40:CA40"/>
    <mergeCell ref="CB40:DB40"/>
    <mergeCell ref="A41:AC41"/>
    <mergeCell ref="AD41:AI41"/>
    <mergeCell ref="AJ41:BA41"/>
    <mergeCell ref="BB41:CA41"/>
    <mergeCell ref="CB41:DB41"/>
    <mergeCell ref="A38:AC38"/>
    <mergeCell ref="AD38:AI38"/>
    <mergeCell ref="AJ38:BA38"/>
    <mergeCell ref="BB38:CA38"/>
    <mergeCell ref="CB38:DB38"/>
    <mergeCell ref="A36:AC36"/>
    <mergeCell ref="AD36:AI36"/>
    <mergeCell ref="AJ36:BA36"/>
    <mergeCell ref="BB36:CA36"/>
    <mergeCell ref="CB36:DB36"/>
    <mergeCell ref="A39:AC39"/>
    <mergeCell ref="AD39:AI39"/>
    <mergeCell ref="AJ39:BA39"/>
    <mergeCell ref="BB39:CA39"/>
    <mergeCell ref="CB39:DB39"/>
    <mergeCell ref="A37:AC37"/>
    <mergeCell ref="AD37:AI37"/>
    <mergeCell ref="AJ37:BA37"/>
    <mergeCell ref="BB37:CA37"/>
    <mergeCell ref="CB37:DB37"/>
    <mergeCell ref="A34:AC34"/>
    <mergeCell ref="AD34:AI34"/>
    <mergeCell ref="AJ34:BA34"/>
    <mergeCell ref="BB34:CA34"/>
    <mergeCell ref="CB34:DB34"/>
    <mergeCell ref="A35:AC35"/>
    <mergeCell ref="AD35:AI35"/>
    <mergeCell ref="AJ35:BA35"/>
    <mergeCell ref="BB35:CA35"/>
    <mergeCell ref="CB35:DB35"/>
    <mergeCell ref="A32:AC32"/>
    <mergeCell ref="AD32:AI32"/>
    <mergeCell ref="AJ32:BA32"/>
    <mergeCell ref="BB32:CA32"/>
    <mergeCell ref="CB32:DB32"/>
    <mergeCell ref="A33:AC33"/>
    <mergeCell ref="AD33:AI33"/>
    <mergeCell ref="AJ33:BA33"/>
    <mergeCell ref="BB33:CA33"/>
    <mergeCell ref="CB33:DB33"/>
    <mergeCell ref="A30:AC30"/>
    <mergeCell ref="AD30:AI30"/>
    <mergeCell ref="AJ30:BA30"/>
    <mergeCell ref="BB30:CA30"/>
    <mergeCell ref="CB30:DB30"/>
    <mergeCell ref="A31:AC31"/>
    <mergeCell ref="AD31:AI31"/>
    <mergeCell ref="AJ31:BA31"/>
    <mergeCell ref="BB31:CA31"/>
    <mergeCell ref="CB31:DB31"/>
    <mergeCell ref="A28:AC28"/>
    <mergeCell ref="AD28:AI28"/>
    <mergeCell ref="AJ28:BA28"/>
    <mergeCell ref="BB28:CA28"/>
    <mergeCell ref="CB28:DB28"/>
    <mergeCell ref="AJ62:BA62"/>
    <mergeCell ref="BB62:CA62"/>
    <mergeCell ref="AJ29:BA29"/>
    <mergeCell ref="BB29:CA29"/>
    <mergeCell ref="CB29:DB29"/>
    <mergeCell ref="A27:AC27"/>
    <mergeCell ref="AD27:AI27"/>
    <mergeCell ref="AJ27:BA27"/>
    <mergeCell ref="BB27:CA27"/>
    <mergeCell ref="CB27:DB27"/>
    <mergeCell ref="A62:AC62"/>
    <mergeCell ref="CB62:DB62"/>
    <mergeCell ref="A29:AC29"/>
    <mergeCell ref="AD29:AI29"/>
    <mergeCell ref="AD63:AI63"/>
    <mergeCell ref="AJ63:BA63"/>
    <mergeCell ref="CB63:DB63"/>
    <mergeCell ref="A63:AC63"/>
    <mergeCell ref="AD62:AI62"/>
    <mergeCell ref="BB63:CA63"/>
    <mergeCell ref="AD24:AI24"/>
    <mergeCell ref="AJ24:BA24"/>
    <mergeCell ref="BB24:CA24"/>
    <mergeCell ref="CB24:DB24"/>
    <mergeCell ref="A24:AC24"/>
    <mergeCell ref="AD23:AI23"/>
    <mergeCell ref="AJ23:BA23"/>
    <mergeCell ref="BB23:CA23"/>
    <mergeCell ref="CB23:DB23"/>
    <mergeCell ref="CB21:DB21"/>
    <mergeCell ref="A23:AC23"/>
    <mergeCell ref="AD22:AI22"/>
    <mergeCell ref="AJ22:BA22"/>
    <mergeCell ref="BB22:CA22"/>
    <mergeCell ref="CB22:DB22"/>
    <mergeCell ref="A22:AC22"/>
    <mergeCell ref="AD21:AI21"/>
    <mergeCell ref="AJ21:BA21"/>
    <mergeCell ref="BB21:CA21"/>
    <mergeCell ref="A21:AC21"/>
    <mergeCell ref="AD18:AI18"/>
    <mergeCell ref="AD20:AI20"/>
    <mergeCell ref="A20:AC20"/>
    <mergeCell ref="AD19:AI19"/>
    <mergeCell ref="AJ19:BA19"/>
    <mergeCell ref="AJ17:BA17"/>
    <mergeCell ref="BB17:CA17"/>
    <mergeCell ref="A17:AC17"/>
    <mergeCell ref="AJ18:BA18"/>
    <mergeCell ref="BB18:CA18"/>
    <mergeCell ref="CB20:DB20"/>
    <mergeCell ref="BB19:CA19"/>
    <mergeCell ref="DC62:DD62"/>
    <mergeCell ref="DC63:DD63"/>
    <mergeCell ref="A18:AC18"/>
    <mergeCell ref="CB17:DB17"/>
    <mergeCell ref="DC15:DD16"/>
    <mergeCell ref="DC58:DD58"/>
    <mergeCell ref="A19:AC19"/>
    <mergeCell ref="AJ20:BA20"/>
    <mergeCell ref="BB20:CA20"/>
    <mergeCell ref="AD17:AI17"/>
    <mergeCell ref="A15:AC15"/>
    <mergeCell ref="AD15:AI15"/>
    <mergeCell ref="AJ15:BA15"/>
    <mergeCell ref="BB15:CA15"/>
    <mergeCell ref="AJ14:BA14"/>
    <mergeCell ref="AD16:AI16"/>
    <mergeCell ref="A16:AC16"/>
    <mergeCell ref="AJ16:BA16"/>
    <mergeCell ref="BB16:CA16"/>
    <mergeCell ref="DC59:DD59"/>
    <mergeCell ref="DC60:DD60"/>
    <mergeCell ref="DC52:DD52"/>
    <mergeCell ref="DC53:DD53"/>
    <mergeCell ref="DC54:DD54"/>
    <mergeCell ref="DC55:DD55"/>
    <mergeCell ref="DC56:DD56"/>
    <mergeCell ref="DC57:DD57"/>
    <mergeCell ref="AD12:AI12"/>
    <mergeCell ref="AJ12:BA12"/>
    <mergeCell ref="CB12:DB12"/>
    <mergeCell ref="CB15:DB15"/>
    <mergeCell ref="A14:AC14"/>
    <mergeCell ref="AD14:AI14"/>
    <mergeCell ref="BB14:CA14"/>
    <mergeCell ref="BB13:CA13"/>
    <mergeCell ref="CB13:DB13"/>
    <mergeCell ref="CB14:DB14"/>
    <mergeCell ref="DC50:DD50"/>
    <mergeCell ref="DC51:DD51"/>
    <mergeCell ref="DC61:DD61"/>
    <mergeCell ref="CB19:DB19"/>
    <mergeCell ref="DC41:DD41"/>
    <mergeCell ref="DC42:DD42"/>
    <mergeCell ref="DC43:DD43"/>
    <mergeCell ref="DC44:DD44"/>
    <mergeCell ref="DC45:DD45"/>
    <mergeCell ref="DC49:DD49"/>
    <mergeCell ref="DC35:DD35"/>
    <mergeCell ref="DC36:DD36"/>
    <mergeCell ref="DC37:DD37"/>
    <mergeCell ref="DC38:DD38"/>
    <mergeCell ref="DC39:DD39"/>
    <mergeCell ref="DC40:DD40"/>
    <mergeCell ref="DC29:DD29"/>
    <mergeCell ref="DC30:DD30"/>
    <mergeCell ref="DC31:DD31"/>
    <mergeCell ref="DC32:DD32"/>
    <mergeCell ref="DC33:DD33"/>
    <mergeCell ref="DC34:DD34"/>
    <mergeCell ref="DC21:DD21"/>
    <mergeCell ref="DC22:DD22"/>
    <mergeCell ref="DC23:DD23"/>
    <mergeCell ref="DC24:DD24"/>
    <mergeCell ref="DC27:DD27"/>
    <mergeCell ref="DC28:DD28"/>
    <mergeCell ref="DC19:DD19"/>
    <mergeCell ref="DC20:DD20"/>
    <mergeCell ref="CO2:DD2"/>
    <mergeCell ref="A2:CM2"/>
    <mergeCell ref="CO3:DD3"/>
    <mergeCell ref="BB12:CA12"/>
    <mergeCell ref="A13:AC13"/>
    <mergeCell ref="AD13:AI13"/>
    <mergeCell ref="AJ13:BA13"/>
    <mergeCell ref="A12:AC12"/>
    <mergeCell ref="DC12:DD12"/>
    <mergeCell ref="DC13:DD13"/>
    <mergeCell ref="DC14:DD14"/>
    <mergeCell ref="DC17:DD17"/>
    <mergeCell ref="DC18:DD18"/>
    <mergeCell ref="CO8:DD8"/>
    <mergeCell ref="CO9:DD9"/>
    <mergeCell ref="CB16:DB16"/>
    <mergeCell ref="CB18:DB18"/>
    <mergeCell ref="A11:DB11"/>
    <mergeCell ref="AK4:AZ4"/>
    <mergeCell ref="CO7:DD7"/>
    <mergeCell ref="CO5:DD5"/>
    <mergeCell ref="CO6:DD6"/>
    <mergeCell ref="S6:BX6"/>
    <mergeCell ref="BA4:BD4"/>
    <mergeCell ref="BE4:BG4"/>
    <mergeCell ref="CO4:DD4"/>
    <mergeCell ref="AQ7:CD7"/>
  </mergeCells>
  <printOptions/>
  <pageMargins left="0.7" right="0.45833333333333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5"/>
  <sheetViews>
    <sheetView zoomScaleSheetLayoutView="100" workbookViewId="0" topLeftCell="A37">
      <selection activeCell="BP10" sqref="BP10:CB10"/>
    </sheetView>
  </sheetViews>
  <sheetFormatPr defaultColWidth="0.875" defaultRowHeight="12.75"/>
  <cols>
    <col min="1" max="52" width="0.875" style="1" customWidth="1"/>
    <col min="53" max="53" width="7.25390625" style="1" customWidth="1"/>
    <col min="54" max="64" width="0.875" style="1" customWidth="1"/>
    <col min="65" max="65" width="2.00390625" style="1" customWidth="1"/>
    <col min="66" max="66" width="0.37109375" style="1" hidden="1" customWidth="1"/>
    <col min="67" max="67" width="0.37109375" style="1" customWidth="1"/>
    <col min="68" max="78" width="0.875" style="1" customWidth="1"/>
    <col min="79" max="79" width="2.00390625" style="1" customWidth="1"/>
    <col min="80" max="80" width="0.875" style="1" hidden="1" customWidth="1"/>
    <col min="81" max="89" width="0.875" style="1" customWidth="1"/>
    <col min="90" max="91" width="0.875" style="1" hidden="1" customWidth="1"/>
    <col min="92" max="92" width="0.875" style="1" customWidth="1"/>
    <col min="93" max="93" width="3.75390625" style="1" customWidth="1"/>
    <col min="94" max="16384" width="0.875" style="1" customWidth="1"/>
  </cols>
  <sheetData>
    <row r="1" spans="2:93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9" t="s">
        <v>69</v>
      </c>
    </row>
    <row r="2" spans="1:93" ht="21" customHeight="1">
      <c r="A2" s="141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</row>
    <row r="3" spans="1:93" ht="12.7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9"/>
      <c r="AD3" s="112" t="s">
        <v>5</v>
      </c>
      <c r="AE3" s="113"/>
      <c r="AF3" s="113"/>
      <c r="AG3" s="113"/>
      <c r="AH3" s="113"/>
      <c r="AI3" s="114"/>
      <c r="AJ3" s="112" t="s">
        <v>37</v>
      </c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9"/>
      <c r="BB3" s="112" t="s">
        <v>18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4"/>
      <c r="BP3" s="53" t="s">
        <v>8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26" t="s">
        <v>62</v>
      </c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</row>
    <row r="4" spans="1:93" ht="4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  <c r="AD4" s="115"/>
      <c r="AE4" s="110"/>
      <c r="AF4" s="110"/>
      <c r="AG4" s="110"/>
      <c r="AH4" s="110"/>
      <c r="AI4" s="111"/>
      <c r="AJ4" s="115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1"/>
      <c r="BB4" s="115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1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</row>
    <row r="5" spans="1:93" ht="13.5" thickBot="1">
      <c r="A5" s="125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51">
        <v>2</v>
      </c>
      <c r="AE5" s="51"/>
      <c r="AF5" s="51"/>
      <c r="AG5" s="51"/>
      <c r="AH5" s="51"/>
      <c r="AI5" s="51"/>
      <c r="AJ5" s="50">
        <v>3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64">
        <v>4</v>
      </c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6"/>
      <c r="BP5" s="142">
        <v>5</v>
      </c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4"/>
      <c r="CC5" s="126">
        <v>6</v>
      </c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</row>
    <row r="6" spans="1:93" ht="15" customHeight="1">
      <c r="A6" s="116" t="s">
        <v>14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119" t="s">
        <v>15</v>
      </c>
      <c r="AE6" s="120"/>
      <c r="AF6" s="120"/>
      <c r="AG6" s="120"/>
      <c r="AH6" s="120"/>
      <c r="AI6" s="120"/>
      <c r="AJ6" s="121" t="s">
        <v>6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>
        <f>BB8+BB9+BB10+BB11+BB12+BB13+BB14+BB15+BB16+BB17+BB18+BB19+BB20+BB21+BB22+BB23+BB24+BB25+BB26+BB27+BB28+BB30+BB31+BB32+BB33+BB34+BB35+BB37+BB38+BB39+BB40+BB41+BB29+BB36</f>
        <v>6253339.66</v>
      </c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4"/>
      <c r="BP6" s="122">
        <f>BP8+BP9+BP10+BP11+BP12+BP13+BP14+BP15+BP16+BP17+BP18+BP19+BP20+BP21+BP22+BP23+BP24+BP25+BP26+BP27+BP28+BP30+BP31+BP32+BP33+BP34+BP35+BP37+BP38+BP39+BP40+BP41+BP42+BP43+BP29+BP36</f>
        <v>1233764.5</v>
      </c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4"/>
      <c r="CC6" s="145">
        <f>BB6-BP6</f>
        <v>5019575.16</v>
      </c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</row>
    <row r="7" spans="1:93" ht="15" customHeight="1">
      <c r="A7" s="127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9"/>
      <c r="AD7" s="71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130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2"/>
      <c r="BP7" s="130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2"/>
      <c r="CC7" s="35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</row>
    <row r="8" spans="1:93" ht="15" customHeight="1">
      <c r="A8" s="102" t="str">
        <f>'[1]Таблица2'!A27</f>
        <v>Заработная плата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91"/>
      <c r="AE8" s="92"/>
      <c r="AF8" s="92"/>
      <c r="AG8" s="92"/>
      <c r="AH8" s="92"/>
      <c r="AI8" s="92"/>
      <c r="AJ8" s="92" t="s">
        <v>168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61">
        <v>545300</v>
      </c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3"/>
      <c r="BP8" s="61">
        <v>99762.62</v>
      </c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3"/>
      <c r="CC8" s="35">
        <f aca="true" t="shared" si="0" ref="CC8:CC43">BB8-BP8</f>
        <v>445537.38</v>
      </c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</row>
    <row r="9" spans="1:93" ht="21" customHeight="1">
      <c r="A9" s="102" t="s">
        <v>53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91"/>
      <c r="AE9" s="92"/>
      <c r="AF9" s="92"/>
      <c r="AG9" s="92"/>
      <c r="AH9" s="92"/>
      <c r="AI9" s="92"/>
      <c r="AJ9" s="92" t="s">
        <v>169</v>
      </c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61">
        <v>164600</v>
      </c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3"/>
      <c r="BP9" s="61">
        <v>25865.01</v>
      </c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3"/>
      <c r="CC9" s="35">
        <f t="shared" si="0"/>
        <v>138734.99</v>
      </c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</row>
    <row r="10" spans="1:93" ht="15" customHeight="1">
      <c r="A10" s="102" t="s">
        <v>148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91"/>
      <c r="AE10" s="92"/>
      <c r="AF10" s="92"/>
      <c r="AG10" s="92"/>
      <c r="AH10" s="92"/>
      <c r="AI10" s="92"/>
      <c r="AJ10" s="92" t="s">
        <v>170</v>
      </c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61">
        <v>20500</v>
      </c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3"/>
      <c r="BP10" s="61">
        <v>0</v>
      </c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3"/>
      <c r="CC10" s="35">
        <f t="shared" si="0"/>
        <v>20500</v>
      </c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</row>
    <row r="11" spans="1:93" ht="21.75" customHeight="1">
      <c r="A11" s="102" t="s">
        <v>53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91"/>
      <c r="AE11" s="92"/>
      <c r="AF11" s="92"/>
      <c r="AG11" s="92"/>
      <c r="AH11" s="92"/>
      <c r="AI11" s="92"/>
      <c r="AJ11" s="92" t="s">
        <v>171</v>
      </c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61">
        <v>6200</v>
      </c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3"/>
      <c r="BP11" s="61">
        <v>0</v>
      </c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3"/>
      <c r="CC11" s="35">
        <f t="shared" si="0"/>
        <v>6200</v>
      </c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93" ht="15" customHeight="1">
      <c r="A12" s="102" t="s">
        <v>52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91"/>
      <c r="AE12" s="92"/>
      <c r="AF12" s="92"/>
      <c r="AG12" s="92"/>
      <c r="AH12" s="92"/>
      <c r="AI12" s="92"/>
      <c r="AJ12" s="105" t="s">
        <v>172</v>
      </c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7"/>
      <c r="BB12" s="61">
        <v>1814600</v>
      </c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3"/>
      <c r="BP12" s="61">
        <v>367200.2</v>
      </c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3"/>
      <c r="CC12" s="35">
        <f t="shared" si="0"/>
        <v>1447399.8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</row>
    <row r="13" spans="1:93" ht="20.25" customHeight="1">
      <c r="A13" s="102" t="s">
        <v>149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91"/>
      <c r="AE13" s="92"/>
      <c r="AF13" s="92"/>
      <c r="AG13" s="92"/>
      <c r="AH13" s="92"/>
      <c r="AI13" s="92"/>
      <c r="AJ13" s="105" t="s">
        <v>173</v>
      </c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7"/>
      <c r="BB13" s="61">
        <v>545700</v>
      </c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3"/>
      <c r="BP13" s="61">
        <v>91220.81</v>
      </c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3"/>
      <c r="CC13" s="35">
        <f t="shared" si="0"/>
        <v>454479.19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</row>
    <row r="14" spans="1:93" ht="15" customHeight="1">
      <c r="A14" s="102" t="s">
        <v>148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91"/>
      <c r="AE14" s="92"/>
      <c r="AF14" s="92"/>
      <c r="AG14" s="92"/>
      <c r="AH14" s="92"/>
      <c r="AI14" s="92"/>
      <c r="AJ14" s="105" t="s">
        <v>175</v>
      </c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  <c r="BB14" s="61">
        <f>66200-800</f>
        <v>65400</v>
      </c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3"/>
      <c r="BP14" s="61">
        <v>10234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3"/>
      <c r="CC14" s="35">
        <f t="shared" si="0"/>
        <v>55166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</row>
    <row r="15" spans="1:93" ht="21" customHeight="1">
      <c r="A15" s="102" t="s">
        <v>53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91"/>
      <c r="AE15" s="92"/>
      <c r="AF15" s="92"/>
      <c r="AG15" s="92"/>
      <c r="AH15" s="92"/>
      <c r="AI15" s="92"/>
      <c r="AJ15" s="105" t="s">
        <v>176</v>
      </c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  <c r="BB15" s="61">
        <v>19800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3"/>
      <c r="BP15" s="61">
        <v>0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3"/>
      <c r="CC15" s="35">
        <f t="shared" si="0"/>
        <v>19800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</row>
    <row r="16" spans="1:93" ht="15" customHeight="1">
      <c r="A16" s="102" t="s">
        <v>148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91"/>
      <c r="AE16" s="92"/>
      <c r="AF16" s="92"/>
      <c r="AG16" s="92"/>
      <c r="AH16" s="92"/>
      <c r="AI16" s="92"/>
      <c r="AJ16" s="105" t="s">
        <v>174</v>
      </c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61">
        <v>800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3"/>
      <c r="BP16" s="61">
        <v>0</v>
      </c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3"/>
      <c r="CC16" s="35">
        <f t="shared" si="0"/>
        <v>800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</row>
    <row r="17" spans="1:93" ht="15" customHeight="1">
      <c r="A17" s="102" t="s">
        <v>54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91"/>
      <c r="AE17" s="92"/>
      <c r="AF17" s="92"/>
      <c r="AG17" s="92"/>
      <c r="AH17" s="92"/>
      <c r="AI17" s="92"/>
      <c r="AJ17" s="105" t="s">
        <v>177</v>
      </c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7"/>
      <c r="BB17" s="61">
        <v>18000</v>
      </c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3"/>
      <c r="BP17" s="61">
        <v>4664.33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  <c r="CC17" s="35">
        <f t="shared" si="0"/>
        <v>13335.67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</row>
    <row r="18" spans="1:93" ht="21.75" customHeight="1">
      <c r="A18" s="102" t="s">
        <v>152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91"/>
      <c r="AE18" s="92"/>
      <c r="AF18" s="92"/>
      <c r="AG18" s="92"/>
      <c r="AH18" s="92"/>
      <c r="AI18" s="92"/>
      <c r="AJ18" s="105" t="s">
        <v>178</v>
      </c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7"/>
      <c r="BB18" s="61">
        <v>36000</v>
      </c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1">
        <v>17122.17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  <c r="CC18" s="35">
        <f t="shared" si="0"/>
        <v>18877.83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</row>
    <row r="19" spans="1:93" ht="21.75" customHeight="1">
      <c r="A19" s="102" t="s">
        <v>150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91"/>
      <c r="AE19" s="92"/>
      <c r="AF19" s="92"/>
      <c r="AG19" s="92"/>
      <c r="AH19" s="92"/>
      <c r="AI19" s="92"/>
      <c r="AJ19" s="105" t="s">
        <v>179</v>
      </c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7"/>
      <c r="BB19" s="61">
        <v>11100</v>
      </c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1">
        <v>321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35">
        <f t="shared" si="0"/>
        <v>10779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</row>
    <row r="20" spans="1:93" ht="15" customHeight="1">
      <c r="A20" s="102" t="s">
        <v>151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91"/>
      <c r="AE20" s="92"/>
      <c r="AF20" s="92"/>
      <c r="AG20" s="92"/>
      <c r="AH20" s="92"/>
      <c r="AI20" s="92"/>
      <c r="AJ20" s="105" t="s">
        <v>180</v>
      </c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7"/>
      <c r="BB20" s="61">
        <v>40600</v>
      </c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61">
        <v>23762</v>
      </c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3"/>
      <c r="CC20" s="35">
        <f t="shared" si="0"/>
        <v>16838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</row>
    <row r="21" spans="1:93" ht="22.5" customHeight="1">
      <c r="A21" s="102" t="s">
        <v>152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91"/>
      <c r="AE21" s="92"/>
      <c r="AF21" s="92"/>
      <c r="AG21" s="92"/>
      <c r="AH21" s="92"/>
      <c r="AI21" s="92"/>
      <c r="AJ21" s="105" t="s">
        <v>181</v>
      </c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7"/>
      <c r="BB21" s="61">
        <v>156972.27</v>
      </c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P21" s="61">
        <v>7625</v>
      </c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3"/>
      <c r="CC21" s="35">
        <f t="shared" si="0"/>
        <v>149347.27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</row>
    <row r="22" spans="1:93" ht="15" customHeight="1">
      <c r="A22" s="102" t="s">
        <v>55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91"/>
      <c r="AE22" s="92"/>
      <c r="AF22" s="92"/>
      <c r="AG22" s="92"/>
      <c r="AH22" s="92"/>
      <c r="AI22" s="92"/>
      <c r="AJ22" s="105" t="s">
        <v>182</v>
      </c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7"/>
      <c r="BB22" s="61">
        <v>6600</v>
      </c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1">
        <v>1167.8</v>
      </c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3"/>
      <c r="CC22" s="35">
        <f t="shared" si="0"/>
        <v>5432.2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</row>
    <row r="23" spans="1:93" ht="23.25" customHeight="1">
      <c r="A23" s="102" t="s">
        <v>152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91"/>
      <c r="AE23" s="92"/>
      <c r="AF23" s="92"/>
      <c r="AG23" s="92"/>
      <c r="AH23" s="92"/>
      <c r="AI23" s="92"/>
      <c r="AJ23" s="105" t="s">
        <v>183</v>
      </c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61">
        <v>200</v>
      </c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P23" s="61">
        <v>0</v>
      </c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3"/>
      <c r="CC23" s="35">
        <f t="shared" si="0"/>
        <v>200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</row>
    <row r="24" spans="1:93" ht="21" customHeight="1">
      <c r="A24" s="102" t="s">
        <v>152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91"/>
      <c r="AE24" s="92"/>
      <c r="AF24" s="92"/>
      <c r="AG24" s="92"/>
      <c r="AH24" s="92"/>
      <c r="AI24" s="92"/>
      <c r="AJ24" s="92" t="s">
        <v>184</v>
      </c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61">
        <v>500</v>
      </c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3"/>
      <c r="BP24" s="61">
        <v>0</v>
      </c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3"/>
      <c r="CC24" s="35">
        <f t="shared" si="0"/>
        <v>500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</row>
    <row r="25" spans="1:93" ht="15" customHeight="1">
      <c r="A25" s="102" t="s">
        <v>151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91"/>
      <c r="AE25" s="92"/>
      <c r="AF25" s="92"/>
      <c r="AG25" s="92"/>
      <c r="AH25" s="92"/>
      <c r="AI25" s="92"/>
      <c r="AJ25" s="92" t="s">
        <v>185</v>
      </c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61">
        <v>20500</v>
      </c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3"/>
      <c r="BP25" s="61">
        <v>4000</v>
      </c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3"/>
      <c r="CC25" s="35">
        <f t="shared" si="0"/>
        <v>16500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</row>
    <row r="26" spans="1:93" ht="15" customHeight="1">
      <c r="A26" s="102" t="s">
        <v>55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91"/>
      <c r="AE26" s="92"/>
      <c r="AF26" s="92"/>
      <c r="AG26" s="92"/>
      <c r="AH26" s="92"/>
      <c r="AI26" s="92"/>
      <c r="AJ26" s="92" t="s">
        <v>186</v>
      </c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61">
        <v>5000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3"/>
      <c r="BP26" s="61">
        <v>5000</v>
      </c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3"/>
      <c r="CC26" s="35">
        <f t="shared" si="0"/>
        <v>0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</row>
    <row r="27" spans="1:93" ht="15" customHeight="1">
      <c r="A27" s="102" t="s">
        <v>52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91"/>
      <c r="AE27" s="92"/>
      <c r="AF27" s="92"/>
      <c r="AG27" s="92"/>
      <c r="AH27" s="92"/>
      <c r="AI27" s="92"/>
      <c r="AJ27" s="92" t="s">
        <v>187</v>
      </c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61">
        <v>49100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3"/>
      <c r="BP27" s="61">
        <v>0</v>
      </c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3"/>
      <c r="CC27" s="35">
        <f t="shared" si="0"/>
        <v>49100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</row>
    <row r="28" spans="1:93" ht="22.5" customHeight="1">
      <c r="A28" s="147" t="s">
        <v>53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D28" s="91"/>
      <c r="AE28" s="92"/>
      <c r="AF28" s="92"/>
      <c r="AG28" s="92"/>
      <c r="AH28" s="92"/>
      <c r="AI28" s="92"/>
      <c r="AJ28" s="92" t="s">
        <v>188</v>
      </c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61">
        <v>12900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3"/>
      <c r="BP28" s="61">
        <v>0</v>
      </c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3"/>
      <c r="CC28" s="35">
        <f t="shared" si="0"/>
        <v>12900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</row>
    <row r="29" spans="1:93" ht="22.5" customHeight="1">
      <c r="A29" s="102" t="s">
        <v>155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91"/>
      <c r="AE29" s="92"/>
      <c r="AF29" s="92"/>
      <c r="AG29" s="92"/>
      <c r="AH29" s="92"/>
      <c r="AI29" s="92"/>
      <c r="AJ29" s="92" t="s">
        <v>213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61">
        <v>24100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3"/>
      <c r="BP29" s="61">
        <v>6000</v>
      </c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3"/>
      <c r="CC29" s="35">
        <f>BB29-BP29</f>
        <v>18100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</row>
    <row r="30" spans="1:93" ht="31.5" customHeight="1">
      <c r="A30" s="102" t="s">
        <v>150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91"/>
      <c r="AE30" s="92"/>
      <c r="AF30" s="92"/>
      <c r="AG30" s="92"/>
      <c r="AH30" s="92"/>
      <c r="AI30" s="92"/>
      <c r="AJ30" s="92" t="s">
        <v>189</v>
      </c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61">
        <v>2000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3"/>
      <c r="BP30" s="61">
        <v>0</v>
      </c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3"/>
      <c r="CC30" s="35">
        <f t="shared" si="0"/>
        <v>2000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</row>
    <row r="31" spans="1:93" ht="15" customHeight="1">
      <c r="A31" s="102" t="s">
        <v>151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91"/>
      <c r="AE31" s="92"/>
      <c r="AF31" s="92"/>
      <c r="AG31" s="92"/>
      <c r="AH31" s="92"/>
      <c r="AI31" s="92"/>
      <c r="AJ31" s="92" t="s">
        <v>210</v>
      </c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61">
        <v>38700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3"/>
      <c r="BP31" s="61">
        <v>38688</v>
      </c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3"/>
      <c r="CC31" s="35">
        <f t="shared" si="0"/>
        <v>12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</row>
    <row r="32" spans="1:93" ht="23.25" customHeight="1">
      <c r="A32" s="102" t="s">
        <v>150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91"/>
      <c r="AE32" s="92"/>
      <c r="AF32" s="92"/>
      <c r="AG32" s="92"/>
      <c r="AH32" s="92"/>
      <c r="AI32" s="92"/>
      <c r="AJ32" s="92" t="s">
        <v>211</v>
      </c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61">
        <v>2400</v>
      </c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3"/>
      <c r="BP32" s="61">
        <v>0</v>
      </c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3"/>
      <c r="CC32" s="35">
        <f t="shared" si="0"/>
        <v>2400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</row>
    <row r="33" spans="1:93" ht="21" customHeight="1">
      <c r="A33" s="102" t="s">
        <v>150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91"/>
      <c r="AE33" s="92"/>
      <c r="AF33" s="92"/>
      <c r="AG33" s="92"/>
      <c r="AH33" s="92"/>
      <c r="AI33" s="92"/>
      <c r="AJ33" s="92" t="s">
        <v>190</v>
      </c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61">
        <v>62500</v>
      </c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3"/>
      <c r="BP33" s="61">
        <v>0</v>
      </c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3"/>
      <c r="CC33" s="35">
        <f t="shared" si="0"/>
        <v>62500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</row>
    <row r="34" spans="1:93" ht="31.5" customHeight="1">
      <c r="A34" s="102" t="s">
        <v>153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91"/>
      <c r="AE34" s="92"/>
      <c r="AF34" s="92"/>
      <c r="AG34" s="92"/>
      <c r="AH34" s="92"/>
      <c r="AI34" s="92"/>
      <c r="AJ34" s="105" t="s">
        <v>191</v>
      </c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7"/>
      <c r="BB34" s="61">
        <v>870267.39</v>
      </c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1">
        <v>217567.39</v>
      </c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3"/>
      <c r="CC34" s="35">
        <f t="shared" si="0"/>
        <v>652700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</row>
    <row r="35" spans="1:93" ht="31.5" customHeight="1">
      <c r="A35" s="102" t="s">
        <v>153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91"/>
      <c r="AE35" s="92"/>
      <c r="AF35" s="92"/>
      <c r="AG35" s="92"/>
      <c r="AH35" s="92"/>
      <c r="AI35" s="92"/>
      <c r="AJ35" s="105" t="s">
        <v>212</v>
      </c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7"/>
      <c r="BB35" s="61">
        <v>217600</v>
      </c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1">
        <v>0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3"/>
      <c r="CC35" s="35">
        <f t="shared" si="0"/>
        <v>217600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</row>
    <row r="36" spans="1:93" ht="31.5" customHeight="1">
      <c r="A36" s="102" t="s">
        <v>153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91"/>
      <c r="AE36" s="92"/>
      <c r="AF36" s="92"/>
      <c r="AG36" s="92"/>
      <c r="AH36" s="92"/>
      <c r="AI36" s="92"/>
      <c r="AJ36" s="105" t="s">
        <v>192</v>
      </c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7"/>
      <c r="BB36" s="61">
        <v>24400</v>
      </c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3"/>
      <c r="BP36" s="61">
        <v>0</v>
      </c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3"/>
      <c r="CC36" s="35">
        <f>BB36-BP36</f>
        <v>24400</v>
      </c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</row>
    <row r="37" spans="1:93" ht="15" customHeight="1">
      <c r="A37" s="102" t="s">
        <v>154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91"/>
      <c r="AE37" s="92"/>
      <c r="AF37" s="92"/>
      <c r="AG37" s="92"/>
      <c r="AH37" s="92"/>
      <c r="AI37" s="92"/>
      <c r="AJ37" s="105" t="s">
        <v>193</v>
      </c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7"/>
      <c r="BB37" s="61">
        <v>100000</v>
      </c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3"/>
      <c r="BP37" s="61">
        <v>33589.61</v>
      </c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3"/>
      <c r="CC37" s="35">
        <f t="shared" si="0"/>
        <v>66410.39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</row>
    <row r="38" spans="1:93" ht="31.5" customHeight="1">
      <c r="A38" s="102" t="s">
        <v>155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91"/>
      <c r="AE38" s="92"/>
      <c r="AF38" s="92"/>
      <c r="AG38" s="92"/>
      <c r="AH38" s="92"/>
      <c r="AI38" s="92"/>
      <c r="AJ38" s="105" t="s">
        <v>194</v>
      </c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7"/>
      <c r="BB38" s="61">
        <v>53100</v>
      </c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3"/>
      <c r="BP38" s="61">
        <v>10800</v>
      </c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3"/>
      <c r="CC38" s="35">
        <f t="shared" si="0"/>
        <v>42300</v>
      </c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</row>
    <row r="39" spans="1:93" ht="33.75" customHeight="1">
      <c r="A39" s="102" t="s">
        <v>153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91"/>
      <c r="AE39" s="92"/>
      <c r="AF39" s="92"/>
      <c r="AG39" s="92"/>
      <c r="AH39" s="92"/>
      <c r="AI39" s="92"/>
      <c r="AJ39" s="105" t="s">
        <v>195</v>
      </c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7"/>
      <c r="BB39" s="61">
        <v>1260000</v>
      </c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3"/>
      <c r="BP39" s="61">
        <v>253100</v>
      </c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3"/>
      <c r="CC39" s="35">
        <f t="shared" si="0"/>
        <v>1006900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</row>
    <row r="40" spans="1:93" ht="32.25" customHeight="1">
      <c r="A40" s="102" t="s">
        <v>156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91"/>
      <c r="AE40" s="92"/>
      <c r="AF40" s="92"/>
      <c r="AG40" s="92"/>
      <c r="AH40" s="92"/>
      <c r="AI40" s="92"/>
      <c r="AJ40" s="105" t="s">
        <v>196</v>
      </c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7"/>
      <c r="BB40" s="61">
        <v>57400</v>
      </c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3"/>
      <c r="BP40" s="61">
        <v>16074.56</v>
      </c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3"/>
      <c r="CC40" s="35">
        <f t="shared" si="0"/>
        <v>41325.44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</row>
    <row r="41" spans="1:93" ht="23.25" customHeight="1">
      <c r="A41" s="102" t="s">
        <v>152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91"/>
      <c r="AE41" s="92"/>
      <c r="AF41" s="92"/>
      <c r="AG41" s="92"/>
      <c r="AH41" s="92"/>
      <c r="AI41" s="92"/>
      <c r="AJ41" s="105" t="s">
        <v>197</v>
      </c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7"/>
      <c r="BB41" s="61">
        <v>500</v>
      </c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3"/>
      <c r="BP41" s="61">
        <v>0</v>
      </c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3"/>
      <c r="CC41" s="35">
        <f t="shared" si="0"/>
        <v>500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</row>
    <row r="42" spans="1:93" ht="15" customHeight="1" hidden="1">
      <c r="A42" s="102" t="s">
        <v>153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91"/>
      <c r="AE42" s="92"/>
      <c r="AF42" s="92"/>
      <c r="AG42" s="92"/>
      <c r="AH42" s="92"/>
      <c r="AI42" s="92"/>
      <c r="AJ42" s="15" t="s">
        <v>157</v>
      </c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61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3"/>
      <c r="BP42" s="61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3"/>
      <c r="CC42" s="35">
        <f t="shared" si="0"/>
        <v>0</v>
      </c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</row>
    <row r="43" spans="1:93" ht="15" customHeight="1" hidden="1">
      <c r="A43" s="102" t="s">
        <v>153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91"/>
      <c r="AE43" s="92"/>
      <c r="AF43" s="92"/>
      <c r="AG43" s="92"/>
      <c r="AH43" s="92"/>
      <c r="AI43" s="92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61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3"/>
      <c r="BP43" s="61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3"/>
      <c r="CC43" s="35">
        <f t="shared" si="0"/>
        <v>0</v>
      </c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</row>
    <row r="44" ht="9.75" customHeight="1" thickBot="1"/>
    <row r="45" spans="1:93" ht="21.75" customHeight="1" thickBot="1">
      <c r="A45" s="139" t="s">
        <v>16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40"/>
      <c r="AD45" s="133" t="s">
        <v>17</v>
      </c>
      <c r="AE45" s="134"/>
      <c r="AF45" s="134"/>
      <c r="AG45" s="134"/>
      <c r="AH45" s="134"/>
      <c r="AI45" s="134"/>
      <c r="AJ45" s="135" t="s">
        <v>6</v>
      </c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6">
        <v>0</v>
      </c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6">
        <v>626961.06</v>
      </c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5" t="s">
        <v>6</v>
      </c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8"/>
    </row>
    <row r="46" ht="3" customHeight="1"/>
  </sheetData>
  <sheetProtection/>
  <mergeCells count="247">
    <mergeCell ref="A29:AC29"/>
    <mergeCell ref="AD29:AI29"/>
    <mergeCell ref="AJ29:BA29"/>
    <mergeCell ref="BB29:BO29"/>
    <mergeCell ref="BP29:CB29"/>
    <mergeCell ref="CC29:CO29"/>
    <mergeCell ref="A36:AC36"/>
    <mergeCell ref="AD36:AI36"/>
    <mergeCell ref="AJ36:BA36"/>
    <mergeCell ref="BB36:BO36"/>
    <mergeCell ref="BP36:CB36"/>
    <mergeCell ref="CC36:CO36"/>
    <mergeCell ref="CC31:CO31"/>
    <mergeCell ref="BB31:BO31"/>
    <mergeCell ref="BP32:CB32"/>
    <mergeCell ref="CC32:CO32"/>
    <mergeCell ref="CC30:CO30"/>
    <mergeCell ref="A43:AC43"/>
    <mergeCell ref="AD43:AI43"/>
    <mergeCell ref="AJ43:BA43"/>
    <mergeCell ref="BB43:BO43"/>
    <mergeCell ref="BP43:CB43"/>
    <mergeCell ref="CC43:CO43"/>
    <mergeCell ref="AJ33:BA33"/>
    <mergeCell ref="BB33:BO33"/>
    <mergeCell ref="BP33:CB33"/>
    <mergeCell ref="A37:AC37"/>
    <mergeCell ref="A35:AC35"/>
    <mergeCell ref="AD35:AI35"/>
    <mergeCell ref="AJ35:BA35"/>
    <mergeCell ref="BB35:BO35"/>
    <mergeCell ref="BP35:CB35"/>
    <mergeCell ref="A42:AC42"/>
    <mergeCell ref="AD42:AI42"/>
    <mergeCell ref="BB42:BO42"/>
    <mergeCell ref="BP42:CB42"/>
    <mergeCell ref="CC42:CO42"/>
    <mergeCell ref="A38:AC38"/>
    <mergeCell ref="AD38:AI38"/>
    <mergeCell ref="BP40:CB40"/>
    <mergeCell ref="CC40:CO40"/>
    <mergeCell ref="AD39:AI39"/>
    <mergeCell ref="BP30:CB30"/>
    <mergeCell ref="AD31:AI31"/>
    <mergeCell ref="AJ31:BA31"/>
    <mergeCell ref="A34:AC34"/>
    <mergeCell ref="AD34:AI34"/>
    <mergeCell ref="AJ34:BA34"/>
    <mergeCell ref="BB34:BO34"/>
    <mergeCell ref="BP34:CB34"/>
    <mergeCell ref="A33:AC33"/>
    <mergeCell ref="AD33:AI33"/>
    <mergeCell ref="A32:AC32"/>
    <mergeCell ref="AD32:AI32"/>
    <mergeCell ref="A30:AC30"/>
    <mergeCell ref="AD30:AI30"/>
    <mergeCell ref="AJ30:BA30"/>
    <mergeCell ref="BB30:BO30"/>
    <mergeCell ref="AJ32:BA32"/>
    <mergeCell ref="BB32:BO32"/>
    <mergeCell ref="A31:AC31"/>
    <mergeCell ref="AD37:AI37"/>
    <mergeCell ref="AJ37:BA37"/>
    <mergeCell ref="BB37:BO37"/>
    <mergeCell ref="CC38:CO38"/>
    <mergeCell ref="CC35:CO35"/>
    <mergeCell ref="BP37:CB37"/>
    <mergeCell ref="CC37:CO37"/>
    <mergeCell ref="BP31:CB31"/>
    <mergeCell ref="AJ39:BA39"/>
    <mergeCell ref="BB39:BO39"/>
    <mergeCell ref="BP39:CB39"/>
    <mergeCell ref="CC39:CO39"/>
    <mergeCell ref="AJ38:BA38"/>
    <mergeCell ref="BB38:BO38"/>
    <mergeCell ref="BP38:CB38"/>
    <mergeCell ref="CC33:CO33"/>
    <mergeCell ref="CC34:CO34"/>
    <mergeCell ref="A41:AC41"/>
    <mergeCell ref="AD41:AI41"/>
    <mergeCell ref="AJ41:BA41"/>
    <mergeCell ref="BB41:BO41"/>
    <mergeCell ref="AD40:AI40"/>
    <mergeCell ref="AJ40:BA40"/>
    <mergeCell ref="BB40:BO40"/>
    <mergeCell ref="BP41:CB41"/>
    <mergeCell ref="CC41:CO41"/>
    <mergeCell ref="A40:AC40"/>
    <mergeCell ref="CC28:CO28"/>
    <mergeCell ref="A28:AC28"/>
    <mergeCell ref="AD28:AI28"/>
    <mergeCell ref="AJ28:BA28"/>
    <mergeCell ref="BB28:BO28"/>
    <mergeCell ref="BP28:CB28"/>
    <mergeCell ref="A39:AC39"/>
    <mergeCell ref="CC27:CO27"/>
    <mergeCell ref="A27:AC27"/>
    <mergeCell ref="AD27:AI27"/>
    <mergeCell ref="AJ27:BA27"/>
    <mergeCell ref="BB27:BO27"/>
    <mergeCell ref="BP27:CB27"/>
    <mergeCell ref="CC26:CO26"/>
    <mergeCell ref="A26:AC26"/>
    <mergeCell ref="AD26:AI26"/>
    <mergeCell ref="AJ26:BA26"/>
    <mergeCell ref="BB26:BO26"/>
    <mergeCell ref="BP26:CB26"/>
    <mergeCell ref="CC25:CO25"/>
    <mergeCell ref="A25:AC25"/>
    <mergeCell ref="AD25:AI25"/>
    <mergeCell ref="AJ25:BA25"/>
    <mergeCell ref="BB25:BO25"/>
    <mergeCell ref="BP25:CB25"/>
    <mergeCell ref="A2:CO2"/>
    <mergeCell ref="BP5:CB5"/>
    <mergeCell ref="CC5:CO5"/>
    <mergeCell ref="CC18:CO18"/>
    <mergeCell ref="CC6:CO6"/>
    <mergeCell ref="BP15:CB15"/>
    <mergeCell ref="BP16:CB16"/>
    <mergeCell ref="BP17:CB17"/>
    <mergeCell ref="CC8:CO8"/>
    <mergeCell ref="BP45:CB45"/>
    <mergeCell ref="CC45:CO45"/>
    <mergeCell ref="A45:AC45"/>
    <mergeCell ref="CC20:CO20"/>
    <mergeCell ref="CC22:CO22"/>
    <mergeCell ref="CC23:CO23"/>
    <mergeCell ref="CC24:CO24"/>
    <mergeCell ref="BP23:CB23"/>
    <mergeCell ref="CC21:CO21"/>
    <mergeCell ref="BP24:CB24"/>
    <mergeCell ref="CC16:CO16"/>
    <mergeCell ref="CC17:CO17"/>
    <mergeCell ref="CC11:CO11"/>
    <mergeCell ref="BP18:CB18"/>
    <mergeCell ref="CC19:CO19"/>
    <mergeCell ref="CC14:CO14"/>
    <mergeCell ref="CC15:CO15"/>
    <mergeCell ref="BP14:CB14"/>
    <mergeCell ref="BP19:CB19"/>
    <mergeCell ref="BP13:CB13"/>
    <mergeCell ref="CC9:CO9"/>
    <mergeCell ref="CC10:CO10"/>
    <mergeCell ref="BP11:CB11"/>
    <mergeCell ref="CC7:CO7"/>
    <mergeCell ref="CC12:CO12"/>
    <mergeCell ref="CC13:CO13"/>
    <mergeCell ref="BP8:CB8"/>
    <mergeCell ref="BP9:CB9"/>
    <mergeCell ref="BP10:CB10"/>
    <mergeCell ref="BP12:CB12"/>
    <mergeCell ref="BP20:CB20"/>
    <mergeCell ref="BP21:CB21"/>
    <mergeCell ref="BP22:CB22"/>
    <mergeCell ref="BP6:CB6"/>
    <mergeCell ref="BP7:CB7"/>
    <mergeCell ref="AD45:AI45"/>
    <mergeCell ref="AJ45:BA45"/>
    <mergeCell ref="BB45:BO45"/>
    <mergeCell ref="AJ9:BA9"/>
    <mergeCell ref="AJ10:BA10"/>
    <mergeCell ref="AJ5:BA5"/>
    <mergeCell ref="BB5:BO5"/>
    <mergeCell ref="A7:AC7"/>
    <mergeCell ref="AD7:AI7"/>
    <mergeCell ref="AJ7:BA7"/>
    <mergeCell ref="BB7:BO7"/>
    <mergeCell ref="A3:AC4"/>
    <mergeCell ref="AD3:AI4"/>
    <mergeCell ref="AJ3:BA4"/>
    <mergeCell ref="BB3:BO4"/>
    <mergeCell ref="A6:AC6"/>
    <mergeCell ref="AD6:AI6"/>
    <mergeCell ref="AJ6:BA6"/>
    <mergeCell ref="BB6:BO6"/>
    <mergeCell ref="A5:AC5"/>
    <mergeCell ref="AD5:AI5"/>
    <mergeCell ref="A8:AC8"/>
    <mergeCell ref="AD8:AI8"/>
    <mergeCell ref="AJ8:BA8"/>
    <mergeCell ref="BB8:BO8"/>
    <mergeCell ref="A9:AC9"/>
    <mergeCell ref="AD9:AI9"/>
    <mergeCell ref="BB9:BO9"/>
    <mergeCell ref="A10:AC10"/>
    <mergeCell ref="AD10:AI10"/>
    <mergeCell ref="BB10:BO10"/>
    <mergeCell ref="AJ11:BA11"/>
    <mergeCell ref="A11:AC11"/>
    <mergeCell ref="AD11:AI11"/>
    <mergeCell ref="BB11:BO11"/>
    <mergeCell ref="A12:AC12"/>
    <mergeCell ref="AD12:AI12"/>
    <mergeCell ref="AJ12:BA12"/>
    <mergeCell ref="BB12:BO12"/>
    <mergeCell ref="A13:AC13"/>
    <mergeCell ref="AD13:AI13"/>
    <mergeCell ref="AJ13:BA13"/>
    <mergeCell ref="BB13:BO13"/>
    <mergeCell ref="A14:AC14"/>
    <mergeCell ref="AD14:AI14"/>
    <mergeCell ref="AJ14:BA14"/>
    <mergeCell ref="BB14:BO14"/>
    <mergeCell ref="A15:AC15"/>
    <mergeCell ref="AD15:AI15"/>
    <mergeCell ref="AJ15:BA15"/>
    <mergeCell ref="BB15:BO15"/>
    <mergeCell ref="AJ19:BA19"/>
    <mergeCell ref="BB19:BO19"/>
    <mergeCell ref="A16:AC16"/>
    <mergeCell ref="AD16:AI16"/>
    <mergeCell ref="AJ16:BA16"/>
    <mergeCell ref="BB16:BO16"/>
    <mergeCell ref="A17:AC17"/>
    <mergeCell ref="AD17:AI17"/>
    <mergeCell ref="BB17:BO17"/>
    <mergeCell ref="AJ17:BA17"/>
    <mergeCell ref="A21:AC21"/>
    <mergeCell ref="AD21:AI21"/>
    <mergeCell ref="AJ21:BA21"/>
    <mergeCell ref="BB21:BO21"/>
    <mergeCell ref="A18:AC18"/>
    <mergeCell ref="AD18:AI18"/>
    <mergeCell ref="AJ18:BA18"/>
    <mergeCell ref="BB18:BO18"/>
    <mergeCell ref="A19:AC19"/>
    <mergeCell ref="AD19:AI19"/>
    <mergeCell ref="A22:AC22"/>
    <mergeCell ref="AD22:AI22"/>
    <mergeCell ref="AJ22:BA22"/>
    <mergeCell ref="BB22:BO22"/>
    <mergeCell ref="BP3:CB4"/>
    <mergeCell ref="CC3:CO4"/>
    <mergeCell ref="A20:AC20"/>
    <mergeCell ref="AD20:AI20"/>
    <mergeCell ref="AJ20:BA20"/>
    <mergeCell ref="BB20:BO20"/>
    <mergeCell ref="A24:AC24"/>
    <mergeCell ref="AD24:AI24"/>
    <mergeCell ref="AJ24:BA24"/>
    <mergeCell ref="BB24:BO24"/>
    <mergeCell ref="A23:AC23"/>
    <mergeCell ref="AD23:AI23"/>
    <mergeCell ref="AJ23:BA23"/>
    <mergeCell ref="BB23:BO23"/>
  </mergeCells>
  <printOptions/>
  <pageMargins left="0.7874015748031497" right="0.4724409448818898" top="0.5905511811023623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8"/>
  <sheetViews>
    <sheetView tabSelected="1" zoomScaleSheetLayoutView="100" workbookViewId="0" topLeftCell="A19">
      <selection activeCell="X41" sqref="X41"/>
    </sheetView>
  </sheetViews>
  <sheetFormatPr defaultColWidth="0.875" defaultRowHeight="12.75"/>
  <cols>
    <col min="1" max="66" width="0.875" style="3" customWidth="1"/>
    <col min="67" max="67" width="2.375" style="3" customWidth="1"/>
    <col min="68" max="79" width="0.875" style="3" customWidth="1"/>
    <col min="80" max="80" width="2.25390625" style="3" customWidth="1"/>
    <col min="81" max="92" width="0.875" style="3" customWidth="1"/>
    <col min="93" max="93" width="4.375" style="3" customWidth="1"/>
    <col min="94" max="16384" width="0.875" style="3" customWidth="1"/>
  </cols>
  <sheetData>
    <row r="1" spans="2:9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9" t="s">
        <v>69</v>
      </c>
    </row>
    <row r="2" spans="1:93" ht="19.5" customHeight="1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</row>
    <row r="3" spans="1:93" ht="12.75" customHeight="1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9"/>
      <c r="AD3" s="112" t="s">
        <v>5</v>
      </c>
      <c r="AE3" s="113"/>
      <c r="AF3" s="113"/>
      <c r="AG3" s="113"/>
      <c r="AH3" s="113"/>
      <c r="AI3" s="114"/>
      <c r="AJ3" s="112" t="s">
        <v>38</v>
      </c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9"/>
      <c r="BB3" s="112" t="s">
        <v>18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4"/>
      <c r="BP3" s="53" t="s">
        <v>8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26" t="s">
        <v>62</v>
      </c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</row>
    <row r="4" spans="1:93" ht="65.2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80"/>
      <c r="AD4" s="181"/>
      <c r="AE4" s="179"/>
      <c r="AF4" s="179"/>
      <c r="AG4" s="179"/>
      <c r="AH4" s="179"/>
      <c r="AI4" s="180"/>
      <c r="AJ4" s="181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80"/>
      <c r="BB4" s="181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80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</row>
    <row r="5" spans="1:93" ht="13.5" thickBot="1">
      <c r="A5" s="125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51">
        <v>2</v>
      </c>
      <c r="AE5" s="51"/>
      <c r="AF5" s="51"/>
      <c r="AG5" s="51"/>
      <c r="AH5" s="51"/>
      <c r="AI5" s="51"/>
      <c r="AJ5" s="50">
        <v>3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64">
        <v>4</v>
      </c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6"/>
      <c r="BP5" s="142">
        <v>5</v>
      </c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4"/>
      <c r="CC5" s="142">
        <v>6</v>
      </c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</row>
    <row r="6" spans="1:93" ht="24" customHeight="1">
      <c r="A6" s="155" t="s">
        <v>40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57" t="s">
        <v>19</v>
      </c>
      <c r="AE6" s="158"/>
      <c r="AF6" s="158"/>
      <c r="AG6" s="158"/>
      <c r="AH6" s="158"/>
      <c r="AI6" s="158"/>
      <c r="AJ6" s="158" t="s">
        <v>6</v>
      </c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88">
        <f>BB23</f>
        <v>109372.27000000048</v>
      </c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90"/>
      <c r="BP6" s="188">
        <f>BP23</f>
        <v>-409383.99</v>
      </c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90"/>
      <c r="CC6" s="188">
        <f>CC23</f>
        <v>518756.2600000005</v>
      </c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91"/>
    </row>
    <row r="7" spans="1:93" ht="15" customHeight="1">
      <c r="A7" s="164" t="s">
        <v>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6"/>
      <c r="AD7" s="167" t="s">
        <v>20</v>
      </c>
      <c r="AE7" s="168"/>
      <c r="AF7" s="168"/>
      <c r="AG7" s="168"/>
      <c r="AH7" s="168"/>
      <c r="AI7" s="169"/>
      <c r="AJ7" s="196" t="s">
        <v>6</v>
      </c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9"/>
      <c r="BB7" s="130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2"/>
      <c r="BP7" s="130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2"/>
      <c r="CC7" s="130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201"/>
    </row>
    <row r="8" spans="1:93" ht="24" customHeight="1">
      <c r="A8" s="162" t="s">
        <v>41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3"/>
      <c r="AD8" s="170"/>
      <c r="AE8" s="171"/>
      <c r="AF8" s="171"/>
      <c r="AG8" s="171"/>
      <c r="AH8" s="171"/>
      <c r="AI8" s="172"/>
      <c r="AJ8" s="19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8"/>
      <c r="BB8" s="202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5"/>
      <c r="BP8" s="202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5"/>
      <c r="CC8" s="202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4"/>
    </row>
    <row r="9" spans="1:93" ht="15" customHeight="1">
      <c r="A9" s="164" t="s">
        <v>42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6"/>
      <c r="AD9" s="182"/>
      <c r="AE9" s="183"/>
      <c r="AF9" s="183"/>
      <c r="AG9" s="183"/>
      <c r="AH9" s="183"/>
      <c r="AI9" s="184"/>
      <c r="AJ9" s="192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4"/>
      <c r="BB9" s="130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2"/>
      <c r="BP9" s="130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2"/>
      <c r="CC9" s="130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201"/>
    </row>
    <row r="10" spans="1:93" ht="15" customHeight="1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5"/>
      <c r="AD10" s="185"/>
      <c r="AE10" s="186"/>
      <c r="AF10" s="186"/>
      <c r="AG10" s="186"/>
      <c r="AH10" s="186"/>
      <c r="AI10" s="187"/>
      <c r="AJ10" s="193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5"/>
      <c r="BB10" s="202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5"/>
      <c r="BP10" s="202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5"/>
      <c r="CC10" s="202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4"/>
    </row>
    <row r="11" spans="1:93" ht="1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1"/>
      <c r="AD11" s="91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68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3"/>
      <c r="BP11" s="68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3"/>
      <c r="CC11" s="68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199"/>
    </row>
    <row r="12" spans="1:93" ht="15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1"/>
      <c r="AD12" s="91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68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3"/>
      <c r="BP12" s="68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3"/>
      <c r="CC12" s="68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199"/>
    </row>
    <row r="13" spans="1:93" ht="15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1"/>
      <c r="AD13" s="91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68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3"/>
      <c r="BP13" s="68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3"/>
      <c r="CC13" s="6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199"/>
    </row>
    <row r="14" spans="1:93" ht="15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1"/>
      <c r="AD14" s="91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68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3"/>
      <c r="BP14" s="68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3"/>
      <c r="CC14" s="6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199"/>
    </row>
    <row r="15" spans="1:93" ht="15" customHeigh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1"/>
      <c r="AD15" s="91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68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3"/>
      <c r="BP15" s="68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3"/>
      <c r="CC15" s="6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199"/>
    </row>
    <row r="16" spans="1:93" ht="1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1"/>
      <c r="AD16" s="91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68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3"/>
      <c r="BP16" s="68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3"/>
      <c r="CC16" s="68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199"/>
    </row>
    <row r="17" spans="1:93" ht="1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1"/>
      <c r="AD17" s="91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68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3"/>
      <c r="BP17" s="68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  <c r="CC17" s="68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199"/>
    </row>
    <row r="18" spans="1:93" ht="1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  <c r="AD18" s="91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68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8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  <c r="CC18" s="68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199"/>
    </row>
    <row r="19" spans="1:93" ht="24" customHeight="1">
      <c r="A19" s="176" t="s">
        <v>39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7"/>
      <c r="AD19" s="59" t="s">
        <v>21</v>
      </c>
      <c r="AE19" s="60"/>
      <c r="AF19" s="60"/>
      <c r="AG19" s="60"/>
      <c r="AH19" s="60"/>
      <c r="AI19" s="60"/>
      <c r="AJ19" s="60" t="s">
        <v>6</v>
      </c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8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8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68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199"/>
    </row>
    <row r="20" spans="1:93" ht="15" customHeight="1">
      <c r="A20" s="164" t="s">
        <v>42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82"/>
      <c r="AE20" s="183"/>
      <c r="AF20" s="183"/>
      <c r="AG20" s="183"/>
      <c r="AH20" s="183"/>
      <c r="AI20" s="184"/>
      <c r="AJ20" s="192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4"/>
      <c r="BB20" s="130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2"/>
      <c r="BP20" s="130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2"/>
      <c r="CC20" s="130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201"/>
    </row>
    <row r="21" spans="1:93" ht="1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85"/>
      <c r="AE21" s="186"/>
      <c r="AF21" s="186"/>
      <c r="AG21" s="186"/>
      <c r="AH21" s="186"/>
      <c r="AI21" s="187"/>
      <c r="AJ21" s="193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5"/>
      <c r="BB21" s="202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5"/>
      <c r="BP21" s="202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5"/>
      <c r="CC21" s="202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4"/>
    </row>
    <row r="22" spans="1:93" ht="15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1"/>
      <c r="AD22" s="91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68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8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3"/>
      <c r="CC22" s="68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199"/>
    </row>
    <row r="23" spans="1:93" ht="24" customHeight="1">
      <c r="A23" s="176" t="s">
        <v>71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7"/>
      <c r="AD23" s="59" t="s">
        <v>22</v>
      </c>
      <c r="AE23" s="60"/>
      <c r="AF23" s="60"/>
      <c r="AG23" s="60"/>
      <c r="AH23" s="60"/>
      <c r="AI23" s="60"/>
      <c r="AJ23" s="178" t="s">
        <v>56</v>
      </c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61">
        <f>BB24+BB25</f>
        <v>109372.27000000048</v>
      </c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200"/>
      <c r="BP23" s="61">
        <f>BP24+BP25</f>
        <v>-409383.99</v>
      </c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200"/>
      <c r="CC23" s="61">
        <f>BB23-BP23</f>
        <v>518756.2600000005</v>
      </c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1"/>
    </row>
    <row r="24" spans="1:93" ht="24" customHeight="1">
      <c r="A24" s="176" t="s">
        <v>72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7"/>
      <c r="AD24" s="59" t="s">
        <v>23</v>
      </c>
      <c r="AE24" s="60"/>
      <c r="AF24" s="60"/>
      <c r="AG24" s="60"/>
      <c r="AH24" s="60"/>
      <c r="AI24" s="60"/>
      <c r="AJ24" s="178" t="s">
        <v>57</v>
      </c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61">
        <v>-6143967.39</v>
      </c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200"/>
      <c r="BP24" s="61">
        <v>-1864536.8</v>
      </c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200"/>
      <c r="CC24" s="61">
        <f>BB24-BP24</f>
        <v>-4279430.59</v>
      </c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1"/>
    </row>
    <row r="25" spans="1:93" ht="24" customHeight="1">
      <c r="A25" s="176" t="s">
        <v>73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7"/>
      <c r="AD25" s="59" t="s">
        <v>24</v>
      </c>
      <c r="AE25" s="60"/>
      <c r="AF25" s="60"/>
      <c r="AG25" s="60"/>
      <c r="AH25" s="60"/>
      <c r="AI25" s="60"/>
      <c r="AJ25" s="178" t="s">
        <v>58</v>
      </c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61">
        <v>6253339.66</v>
      </c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200"/>
      <c r="BP25" s="61">
        <v>1455152.81</v>
      </c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200"/>
      <c r="CC25" s="61">
        <f>BB25-BP25</f>
        <v>4798186.85</v>
      </c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1"/>
    </row>
    <row r="28" spans="1:60" s="2" customFormat="1" ht="11.25">
      <c r="A28" s="2" t="s">
        <v>25</v>
      </c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K28" s="154" t="s">
        <v>198</v>
      </c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5:60" s="2" customFormat="1" ht="11.25">
      <c r="O29" s="152" t="s">
        <v>26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K29" s="152" t="s">
        <v>27</v>
      </c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9:84" s="2" customFormat="1" ht="11.25"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7"/>
      <c r="AZ30" s="7"/>
      <c r="BA30" s="7"/>
      <c r="BB30" s="7"/>
      <c r="BC30" s="7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="2" customFormat="1" ht="11.25">
      <c r="A31" s="2" t="s">
        <v>28</v>
      </c>
    </row>
    <row r="32" spans="1:71" s="7" customFormat="1" ht="11.25">
      <c r="A32" s="2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2"/>
      <c r="AS32" s="2"/>
      <c r="AT32" s="2"/>
      <c r="AU32" s="2"/>
      <c r="AV32" s="154" t="s">
        <v>59</v>
      </c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</row>
    <row r="33" spans="1:71" s="7" customFormat="1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Z33" s="152" t="s">
        <v>26</v>
      </c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2"/>
      <c r="AS33" s="2"/>
      <c r="AT33" s="2"/>
      <c r="AU33" s="2"/>
      <c r="AV33" s="152" t="s">
        <v>27</v>
      </c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</row>
    <row r="34" spans="1:91" s="7" customFormat="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R34" s="6"/>
      <c r="AS34" s="6"/>
      <c r="AT34" s="6"/>
      <c r="AU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</row>
    <row r="35" spans="1:64" s="7" customFormat="1" ht="11.25">
      <c r="A35" s="2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2"/>
      <c r="AL35" s="2"/>
      <c r="AM35" s="2"/>
      <c r="AN35" s="2"/>
      <c r="AO35" s="154" t="s">
        <v>60</v>
      </c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</row>
    <row r="36" spans="19:64" s="7" customFormat="1" ht="11.25" customHeight="1">
      <c r="S36" s="152" t="s">
        <v>26</v>
      </c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2"/>
      <c r="AL36" s="2"/>
      <c r="AM36" s="2"/>
      <c r="AN36" s="2"/>
      <c r="AO36" s="152" t="s">
        <v>27</v>
      </c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</row>
    <row r="37" s="2" customFormat="1" ht="11.25">
      <c r="AU37" s="8"/>
    </row>
    <row r="38" spans="1:35" s="2" customFormat="1" ht="11.25">
      <c r="A38" s="153" t="s">
        <v>43</v>
      </c>
      <c r="B38" s="153"/>
      <c r="C38" s="18" t="s">
        <v>165</v>
      </c>
      <c r="D38" s="18"/>
      <c r="E38" s="18"/>
      <c r="F38" s="18"/>
      <c r="G38" s="23" t="s">
        <v>44</v>
      </c>
      <c r="H38" s="23"/>
      <c r="J38" s="154" t="s">
        <v>199</v>
      </c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23">
        <v>20</v>
      </c>
      <c r="AC38" s="23"/>
      <c r="AD38" s="23"/>
      <c r="AE38" s="23"/>
      <c r="AF38" s="24" t="s">
        <v>166</v>
      </c>
      <c r="AG38" s="24"/>
      <c r="AH38" s="24"/>
      <c r="AI38" s="2" t="s">
        <v>32</v>
      </c>
    </row>
    <row r="39" ht="3" customHeight="1"/>
  </sheetData>
  <sheetProtection/>
  <mergeCells count="136">
    <mergeCell ref="A2:CO2"/>
    <mergeCell ref="C38:F38"/>
    <mergeCell ref="O29:AF29"/>
    <mergeCell ref="O28:AF28"/>
    <mergeCell ref="AK28:BH28"/>
    <mergeCell ref="AK29:BH29"/>
    <mergeCell ref="AJ16:BA16"/>
    <mergeCell ref="AJ15:BA15"/>
    <mergeCell ref="BB20:BO21"/>
    <mergeCell ref="BP7:CB8"/>
    <mergeCell ref="CC7:CO8"/>
    <mergeCell ref="CC9:CO10"/>
    <mergeCell ref="CC18:CO18"/>
    <mergeCell ref="BB7:BO8"/>
    <mergeCell ref="CC17:CO17"/>
    <mergeCell ref="BP20:CB21"/>
    <mergeCell ref="BP13:CB13"/>
    <mergeCell ref="BP17:CB17"/>
    <mergeCell ref="CC14:CO14"/>
    <mergeCell ref="BB14:BO14"/>
    <mergeCell ref="BP24:CB24"/>
    <mergeCell ref="CC24:CO24"/>
    <mergeCell ref="BB25:BO25"/>
    <mergeCell ref="BP25:CB25"/>
    <mergeCell ref="AD9:AI10"/>
    <mergeCell ref="AJ9:BA10"/>
    <mergeCell ref="BB9:BO10"/>
    <mergeCell ref="BP9:CB10"/>
    <mergeCell ref="AJ22:BA22"/>
    <mergeCell ref="BB22:BO22"/>
    <mergeCell ref="A22:AC22"/>
    <mergeCell ref="AD22:AI22"/>
    <mergeCell ref="A24:AC24"/>
    <mergeCell ref="AD24:AI24"/>
    <mergeCell ref="AJ24:BA24"/>
    <mergeCell ref="BB24:BO24"/>
    <mergeCell ref="A23:AC23"/>
    <mergeCell ref="AD23:AI23"/>
    <mergeCell ref="AJ23:BA23"/>
    <mergeCell ref="BB23:BO23"/>
    <mergeCell ref="BP23:CB23"/>
    <mergeCell ref="CC23:CO23"/>
    <mergeCell ref="CC19:CO19"/>
    <mergeCell ref="AJ18:BA18"/>
    <mergeCell ref="BB18:BO18"/>
    <mergeCell ref="BP18:CB18"/>
    <mergeCell ref="CC22:CO22"/>
    <mergeCell ref="CC20:CO21"/>
    <mergeCell ref="BP19:CB19"/>
    <mergeCell ref="BP22:CB22"/>
    <mergeCell ref="A19:AC19"/>
    <mergeCell ref="AD19:AI19"/>
    <mergeCell ref="AJ19:BA19"/>
    <mergeCell ref="BB19:BO19"/>
    <mergeCell ref="A17:AC17"/>
    <mergeCell ref="AD17:AI17"/>
    <mergeCell ref="AJ17:BA17"/>
    <mergeCell ref="BB17:BO17"/>
    <mergeCell ref="A13:AC13"/>
    <mergeCell ref="BB15:BO15"/>
    <mergeCell ref="BP15:CB15"/>
    <mergeCell ref="BP16:CB16"/>
    <mergeCell ref="BB16:BO16"/>
    <mergeCell ref="BB11:BO11"/>
    <mergeCell ref="BP11:CB11"/>
    <mergeCell ref="A14:AC14"/>
    <mergeCell ref="AD14:AI14"/>
    <mergeCell ref="AJ14:BA14"/>
    <mergeCell ref="BP14:CB14"/>
    <mergeCell ref="BB13:BO13"/>
    <mergeCell ref="CC11:CO11"/>
    <mergeCell ref="CC13:CO13"/>
    <mergeCell ref="AJ13:BA13"/>
    <mergeCell ref="CC15:CO15"/>
    <mergeCell ref="A9:AC9"/>
    <mergeCell ref="A20:AC20"/>
    <mergeCell ref="A11:AC11"/>
    <mergeCell ref="A18:AC18"/>
    <mergeCell ref="A12:AC12"/>
    <mergeCell ref="CC16:CO16"/>
    <mergeCell ref="AJ12:BA12"/>
    <mergeCell ref="BB12:BO12"/>
    <mergeCell ref="BP12:CB12"/>
    <mergeCell ref="CC12:CO12"/>
    <mergeCell ref="AJ20:BA21"/>
    <mergeCell ref="AD12:AI12"/>
    <mergeCell ref="AJ11:BA11"/>
    <mergeCell ref="BB3:BO4"/>
    <mergeCell ref="AJ6:BA6"/>
    <mergeCell ref="BB6:BO6"/>
    <mergeCell ref="AJ7:BA8"/>
    <mergeCell ref="BP6:CB6"/>
    <mergeCell ref="CC6:CO6"/>
    <mergeCell ref="BB5:BO5"/>
    <mergeCell ref="BP5:CB5"/>
    <mergeCell ref="CC5:CO5"/>
    <mergeCell ref="AJ3:BA4"/>
    <mergeCell ref="AJ5:BA5"/>
    <mergeCell ref="A3:AC4"/>
    <mergeCell ref="AD3:AI4"/>
    <mergeCell ref="A5:AC5"/>
    <mergeCell ref="AD5:AI5"/>
    <mergeCell ref="Z33:AQ33"/>
    <mergeCell ref="AD20:AI21"/>
    <mergeCell ref="AD11:AI11"/>
    <mergeCell ref="A16:AC16"/>
    <mergeCell ref="AD16:AI16"/>
    <mergeCell ref="A21:AC21"/>
    <mergeCell ref="AV33:BS33"/>
    <mergeCell ref="S35:AJ35"/>
    <mergeCell ref="AO35:BL35"/>
    <mergeCell ref="A25:AC25"/>
    <mergeCell ref="AD25:AI25"/>
    <mergeCell ref="AJ25:BA25"/>
    <mergeCell ref="Z32:AQ32"/>
    <mergeCell ref="AV32:BS32"/>
    <mergeCell ref="A6:AC6"/>
    <mergeCell ref="AD6:AI6"/>
    <mergeCell ref="AD13:AI13"/>
    <mergeCell ref="A15:AC15"/>
    <mergeCell ref="AD15:AI15"/>
    <mergeCell ref="AD18:AI18"/>
    <mergeCell ref="A8:AC8"/>
    <mergeCell ref="A7:AC7"/>
    <mergeCell ref="AD7:AI8"/>
    <mergeCell ref="A10:AC10"/>
    <mergeCell ref="CC25:CO25"/>
    <mergeCell ref="BP3:CB4"/>
    <mergeCell ref="CC3:CO4"/>
    <mergeCell ref="S36:AJ36"/>
    <mergeCell ref="AO36:BL36"/>
    <mergeCell ref="A38:B38"/>
    <mergeCell ref="G38:H38"/>
    <mergeCell ref="J38:AA38"/>
    <mergeCell ref="AB38:AE38"/>
    <mergeCell ref="AF38:AH38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Аюдар Info</dc:creator>
  <cp:keywords/>
  <dc:description/>
  <cp:lastModifiedBy>1</cp:lastModifiedBy>
  <cp:lastPrinted>2014-06-25T08:07:16Z</cp:lastPrinted>
  <dcterms:created xsi:type="dcterms:W3CDTF">2007-09-21T13:26:36Z</dcterms:created>
  <dcterms:modified xsi:type="dcterms:W3CDTF">2014-06-25T08:08:27Z</dcterms:modified>
  <cp:category/>
  <cp:version/>
  <cp:contentType/>
  <cp:contentStatus/>
</cp:coreProperties>
</file>